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37395" windowHeight="17700"/>
  </bookViews>
  <sheets>
    <sheet name="4.доходы" sheetId="1" r:id="rId1"/>
  </sheets>
  <calcPr calcId="145621"/>
</workbook>
</file>

<file path=xl/calcChain.xml><?xml version="1.0" encoding="utf-8"?>
<calcChain xmlns="http://schemas.openxmlformats.org/spreadsheetml/2006/main">
  <c r="E126" i="1" l="1"/>
  <c r="E125" i="1" s="1"/>
  <c r="E124" i="1" s="1"/>
  <c r="D125" i="1"/>
  <c r="D124" i="1" s="1"/>
  <c r="C125" i="1"/>
  <c r="C124" i="1" s="1"/>
  <c r="E123" i="1"/>
  <c r="E122" i="1" s="1"/>
  <c r="E121" i="1" s="1"/>
  <c r="D122" i="1"/>
  <c r="C122" i="1"/>
  <c r="D121" i="1"/>
  <c r="C121" i="1"/>
  <c r="E120" i="1"/>
  <c r="E119" i="1" s="1"/>
  <c r="E118" i="1" s="1"/>
  <c r="D119" i="1"/>
  <c r="D118" i="1" s="1"/>
  <c r="C119" i="1"/>
  <c r="C118" i="1" s="1"/>
  <c r="E117" i="1"/>
  <c r="E116" i="1" s="1"/>
  <c r="E115" i="1" s="1"/>
  <c r="D116" i="1"/>
  <c r="D115" i="1" s="1"/>
  <c r="C116" i="1"/>
  <c r="C115" i="1" s="1"/>
  <c r="E114" i="1"/>
  <c r="E113" i="1" s="1"/>
  <c r="C114" i="1"/>
  <c r="D113" i="1"/>
  <c r="C113" i="1"/>
  <c r="E112" i="1"/>
  <c r="E111" i="1" s="1"/>
  <c r="D111" i="1"/>
  <c r="C111" i="1"/>
  <c r="E110" i="1"/>
  <c r="E109" i="1" s="1"/>
  <c r="D109" i="1"/>
  <c r="C109" i="1"/>
  <c r="E108" i="1"/>
  <c r="E107" i="1" s="1"/>
  <c r="C108" i="1"/>
  <c r="D107" i="1"/>
  <c r="C107" i="1"/>
  <c r="E106" i="1"/>
  <c r="E105" i="1" s="1"/>
  <c r="E104" i="1" s="1"/>
  <c r="D105" i="1"/>
  <c r="D104" i="1" s="1"/>
  <c r="C105" i="1"/>
  <c r="C104" i="1"/>
  <c r="E103" i="1"/>
  <c r="E102" i="1" s="1"/>
  <c r="C103" i="1"/>
  <c r="D102" i="1"/>
  <c r="C102" i="1"/>
  <c r="E101" i="1"/>
  <c r="E100" i="1" s="1"/>
  <c r="D100" i="1"/>
  <c r="C100" i="1"/>
  <c r="E99" i="1"/>
  <c r="E98" i="1" s="1"/>
  <c r="D98" i="1"/>
  <c r="C98" i="1"/>
  <c r="E97" i="1"/>
  <c r="E96" i="1" s="1"/>
  <c r="D96" i="1"/>
  <c r="C96" i="1"/>
  <c r="E95" i="1"/>
  <c r="E94" i="1" s="1"/>
  <c r="D94" i="1"/>
  <c r="C94" i="1"/>
  <c r="E93" i="1"/>
  <c r="E92" i="1" s="1"/>
  <c r="D92" i="1"/>
  <c r="C92" i="1"/>
  <c r="E91" i="1"/>
  <c r="E90" i="1" s="1"/>
  <c r="D90" i="1"/>
  <c r="C90" i="1"/>
  <c r="E89" i="1"/>
  <c r="E88" i="1" s="1"/>
  <c r="D88" i="1"/>
  <c r="C88" i="1"/>
  <c r="C87" i="1" s="1"/>
  <c r="E86" i="1"/>
  <c r="E85" i="1" s="1"/>
  <c r="D85" i="1"/>
  <c r="C85" i="1"/>
  <c r="E84" i="1"/>
  <c r="E83" i="1" s="1"/>
  <c r="D83" i="1"/>
  <c r="C83" i="1"/>
  <c r="E82" i="1"/>
  <c r="E81" i="1" s="1"/>
  <c r="D81" i="1"/>
  <c r="D80" i="1" s="1"/>
  <c r="C81" i="1"/>
  <c r="E77" i="1"/>
  <c r="E76" i="1"/>
  <c r="E75" i="1"/>
  <c r="E74" i="1"/>
  <c r="E73" i="1"/>
  <c r="E72" i="1"/>
  <c r="E71" i="1"/>
  <c r="E70" i="1"/>
  <c r="E69" i="1"/>
  <c r="E68" i="1"/>
  <c r="E67" i="1"/>
  <c r="E66" i="1" s="1"/>
  <c r="D66" i="1"/>
  <c r="C66" i="1"/>
  <c r="E65" i="1"/>
  <c r="E64" i="1" s="1"/>
  <c r="E63" i="1" s="1"/>
  <c r="D64" i="1"/>
  <c r="C64" i="1"/>
  <c r="D63" i="1"/>
  <c r="C63" i="1"/>
  <c r="E62" i="1"/>
  <c r="E61" i="1"/>
  <c r="E60" i="1" s="1"/>
  <c r="E59" i="1" s="1"/>
  <c r="D61" i="1"/>
  <c r="C61" i="1"/>
  <c r="D60" i="1"/>
  <c r="D59" i="1" s="1"/>
  <c r="C60" i="1"/>
  <c r="C59" i="1"/>
  <c r="E58" i="1"/>
  <c r="E57" i="1"/>
  <c r="E56" i="1"/>
  <c r="E55" i="1"/>
  <c r="E54" i="1" s="1"/>
  <c r="E53" i="1" s="1"/>
  <c r="D54" i="1"/>
  <c r="C54" i="1"/>
  <c r="C53" i="1" s="1"/>
  <c r="D53" i="1"/>
  <c r="E52" i="1"/>
  <c r="E51" i="1"/>
  <c r="D51" i="1"/>
  <c r="C51" i="1"/>
  <c r="E50" i="1"/>
  <c r="E49" i="1"/>
  <c r="D49" i="1"/>
  <c r="C49" i="1"/>
  <c r="E48" i="1"/>
  <c r="E47" i="1"/>
  <c r="E46" i="1"/>
  <c r="E45" i="1" s="1"/>
  <c r="E44" i="1" s="1"/>
  <c r="D45" i="1"/>
  <c r="D44" i="1" s="1"/>
  <c r="D43" i="1" s="1"/>
  <c r="C45" i="1"/>
  <c r="C44" i="1" s="1"/>
  <c r="C43" i="1" s="1"/>
  <c r="E42" i="1"/>
  <c r="E41" i="1"/>
  <c r="E40" i="1" s="1"/>
  <c r="D40" i="1"/>
  <c r="C40" i="1"/>
  <c r="E39" i="1"/>
  <c r="D39" i="1"/>
  <c r="C39" i="1"/>
  <c r="E38" i="1"/>
  <c r="E37" i="1"/>
  <c r="E36" i="1" s="1"/>
  <c r="D36" i="1"/>
  <c r="C36" i="1"/>
  <c r="E35" i="1"/>
  <c r="E34" i="1" s="1"/>
  <c r="D34" i="1"/>
  <c r="C34" i="1"/>
  <c r="D33" i="1"/>
  <c r="C33" i="1"/>
  <c r="E32" i="1"/>
  <c r="E31" i="1"/>
  <c r="D31" i="1"/>
  <c r="C31" i="1"/>
  <c r="E30" i="1"/>
  <c r="E29" i="1"/>
  <c r="D29" i="1"/>
  <c r="C29" i="1"/>
  <c r="E28" i="1"/>
  <c r="E27" i="1"/>
  <c r="E25" i="1" s="1"/>
  <c r="E24" i="1" s="1"/>
  <c r="E26" i="1"/>
  <c r="D24" i="1"/>
  <c r="C24" i="1"/>
  <c r="E23" i="1"/>
  <c r="E22" i="1"/>
  <c r="E21" i="1"/>
  <c r="E19" i="1" s="1"/>
  <c r="E20" i="1"/>
  <c r="D19" i="1"/>
  <c r="C19" i="1"/>
  <c r="E18" i="1"/>
  <c r="E17" i="1"/>
  <c r="E16" i="1"/>
  <c r="E15" i="1"/>
  <c r="E14" i="1" s="1"/>
  <c r="E13" i="1" s="1"/>
  <c r="D14" i="1"/>
  <c r="D13" i="1" s="1"/>
  <c r="D12" i="1" s="1"/>
  <c r="D11" i="1" s="1"/>
  <c r="C14" i="1"/>
  <c r="C13" i="1" s="1"/>
  <c r="C12" i="1" s="1"/>
  <c r="D87" i="1" l="1"/>
  <c r="C80" i="1"/>
  <c r="C79" i="1" s="1"/>
  <c r="C78" i="1" s="1"/>
  <c r="C127" i="1" s="1"/>
  <c r="E80" i="1"/>
  <c r="C11" i="1"/>
  <c r="E87" i="1"/>
  <c r="E33" i="1"/>
  <c r="E12" i="1" s="1"/>
  <c r="E11" i="1" s="1"/>
  <c r="E43" i="1"/>
  <c r="D79" i="1"/>
  <c r="D78" i="1" s="1"/>
  <c r="D127" i="1" s="1"/>
  <c r="E79" i="1" l="1"/>
  <c r="E78" i="1" s="1"/>
  <c r="E127" i="1"/>
</calcChain>
</file>

<file path=xl/sharedStrings.xml><?xml version="1.0" encoding="utf-8"?>
<sst xmlns="http://schemas.openxmlformats.org/spreadsheetml/2006/main" count="242" uniqueCount="240">
  <si>
    <t xml:space="preserve"> Приложение 4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</si>
  <si>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</si>
  <si>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</si>
  <si>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Объем поступлений доходов  бюджета ЗАТО г. Североморск на 2018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</si>
  <si>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</si>
  <si>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</si>
  <si>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</si>
  <si>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</si>
  <si>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</si>
  <si>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</si>
  <si>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</si>
  <si>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</si>
  <si>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</si>
  <si>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</si>
  <si>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</si>
  <si>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</si>
  <si>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</si>
  <si>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</si>
  <si>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</si>
  <si>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</si>
  <si>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</si>
  <si>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</si>
  <si>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 осуществляющими трудовую   деятельность по найму у  физических лиц на основании  патента в соответствии со  статьей 227.1 Налогового    кодекса Российской Федерации</t>
  </si>
  <si>
    <t xml:space="preserve">000 1 01 02040 01 0000 110                    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</si>
  <si>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</si>
  <si>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</si>
  <si>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</si>
  <si>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</si>
  <si>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</si>
  <si>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</si>
  <si>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</si>
  <si>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</si>
  <si>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</si>
  <si>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</si>
  <si>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</si>
  <si>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</si>
  <si>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</si>
  <si>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</si>
  <si>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</si>
  <si>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</si>
  <si>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</si>
  <si>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</si>
  <si>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</si>
  <si>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000 1 0501050 01 0000 110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</si>
  <si>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</si>
  <si>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</si>
  <si>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</si>
  <si>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</si>
  <si>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</si>
  <si>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</si>
  <si>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</si>
  <si>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</si>
  <si>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</si>
  <si>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</si>
  <si>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</si>
  <si>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</si>
  <si>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</si>
  <si>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</si>
  <si>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</si>
  <si>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</si>
  <si>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</si>
  <si>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</si>
  <si>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</si>
  <si>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</si>
  <si>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</si>
  <si>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 xml:space="preserve">    Государственная   пошлина   по    делам,  рассматриваемым  в  судах  общей  юрисдикции, мировыми судьями 
</t>
  </si>
  <si>
    <t xml:space="preserve"> 000 1 08 03000 01 0000 110 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</si>
  <si>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</si>
  <si>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</si>
  <si>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</si>
  <si>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</si>
  <si>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</si>
  <si>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</si>
  <si>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</si>
  <si>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</si>
  <si>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</si>
  <si>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</si>
  <si>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</si>
  <si>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</si>
  <si>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</si>
  <si>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
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</si>
  <si>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</si>
  <si>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</si>
  <si>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</si>
  <si>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</si>
  <si>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</si>
  <si>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</si>
  <si>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</si>
  <si>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</si>
  <si>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</si>
  <si>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</si>
  <si>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</si>
  <si>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</si>
  <si>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</si>
  <si>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</si>
  <si>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</si>
  <si>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</si>
  <si>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000 1 1201020 01 0000 120</t>
  </si>
  <si>
    <t>Плата за выбросы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</si>
  <si>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</si>
  <si>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</si>
  <si>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</si>
  <si>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</si>
  <si>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</si>
  <si>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</si>
  <si>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</si>
  <si>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</si>
  <si>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</si>
  <si>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</si>
  <si>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</si>
  <si>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</si>
  <si>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</si>
  <si>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</si>
  <si>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</si>
  <si>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</si>
  <si>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</si>
  <si>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</si>
  <si>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</si>
  <si>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</si>
  <si>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</si>
  <si>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</si>
  <si>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</si>
  <si>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</si>
  <si>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</si>
  <si>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</si>
  <si>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</si>
  <si>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</si>
  <si>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</si>
  <si>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</si>
  <si>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</si>
  <si>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</si>
  <si>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</si>
  <si>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</si>
  <si>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</si>
  <si>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</si>
  <si>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</si>
  <si>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</si>
  <si>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</si>
  <si>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</si>
  <si>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</si>
  <si>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</si>
  <si>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</si>
  <si>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</si>
  <si>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</si>
  <si>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субъектов Российской Федерации и муниципальных образований</t>
  </si>
  <si>
    <t xml:space="preserve">000 2 02 10000 00 0000 151 </t>
  </si>
  <si>
    <t>Дотации на выравнивание бюджетной обеспеченности</t>
  </si>
  <si>
    <t xml:space="preserve">000 2 02 15001 00 0000 151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</si>
  <si>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</si>
  <si>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</si>
  <si>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на поддержку мер по обеспечению сбалансированности бюджетов</t>
  </si>
  <si>
    <t xml:space="preserve">000 2 02 15002 00 0000 151 </t>
  </si>
  <si>
    <t>Дотации бюджетам городских округов на поддержку мер по обеспечению сбалансированности бюджетов</t>
  </si>
  <si>
    <t xml:space="preserve">000 2 02 15002 04 0000 151 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</si>
  <si>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</si>
  <si>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000 2 02 15010 00 0000 151 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</si>
  <si>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</si>
  <si>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000 2 02 15010 04 0000 151 </t>
  </si>
  <si>
    <t>Субсидии бюджетам бюджетной системы  Российской Федерации  (межбюджетные субсидии)</t>
  </si>
  <si>
    <t xml:space="preserve">000 2 02 20000 00 0000 151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</si>
  <si>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</si>
  <si>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000 2 02 20041 00 0000 151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</si>
  <si>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</si>
  <si>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000 2 02 20041 04 0000 151 </t>
  </si>
  <si>
    <t>Субсидии бюджетам городских округов на реализацию федеральных целевых программ</t>
  </si>
  <si>
    <t>000 2 02 20051 00 0000 151</t>
  </si>
  <si>
    <t>Субсидии бюджетам  на реализацию федеральных целевых программ</t>
  </si>
  <si>
    <t>000 2 02 20051 04 0000 151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</si>
  <si>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</si>
  <si>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000 2 02 20077 00 0000 151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</si>
  <si>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</si>
  <si>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</si>
  <si>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</si>
  <si>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000 2 02 25027 00 0000 151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</si>
  <si>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</si>
  <si>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000 2 02 25027 04 0000 151</t>
  </si>
  <si>
    <t>Субсидии бюджетам 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</si>
  <si>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000 2 02 25097 00 0000 151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</si>
  <si>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занятии физической культурой и спортом</t>
  </si>
  <si>
    <t>000 2 02 25097 04 0000 151</t>
  </si>
  <si>
    <t>Субсидия бюджетам на поддержку отрасли культуры</t>
  </si>
  <si>
    <t>000 2 02 25519 00 0000 151</t>
  </si>
  <si>
    <t>Субсидия бюджетам городских округов на поддержку отрасли культуры</t>
  </si>
  <si>
    <t>000 2 02 25519 04 0000 151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</si>
  <si>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</si>
  <si>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</si>
  <si>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</si>
  <si>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000 2 02 25555 04 0000 151</t>
  </si>
  <si>
    <t>Прочие субсидии</t>
  </si>
  <si>
    <t xml:space="preserve">000 2 02 29999 00 0000 151 </t>
  </si>
  <si>
    <t>Прочие субсидии бюджетам городских округов</t>
  </si>
  <si>
    <t xml:space="preserve">000 2 02 29999 04 0000 151 </t>
  </si>
  <si>
    <t xml:space="preserve">Субвенции бюджетам бюджетной системы Российской Федерации </t>
  </si>
  <si>
    <t xml:space="preserve">000 2 02 30000 00 0000 151 </t>
  </si>
  <si>
    <t>Субвенции бюджетам  на содержание ребенка в семье опекуна и приемной семье, а также вознаграждение, причитающееся  приемному родителю</t>
  </si>
  <si>
    <t>000 2 02 30027 00 0000 151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</si>
  <si>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</si>
  <si>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000 2 02 30027 04 0000 151</t>
  </si>
  <si>
    <t>Субвенции бюджетам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</si>
  <si>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000 2 02 30029 00 0000 151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</si>
  <si>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</si>
  <si>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</si>
  <si>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</si>
  <si>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</si>
  <si>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</si>
  <si>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</si>
  <si>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</si>
  <si>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</si>
  <si>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городских округов на государственную регистрацию актов гражданского состояния</t>
  </si>
  <si>
    <t>000 2 02 35930 04 0000 151</t>
  </si>
  <si>
    <t>Прочие субвенции</t>
  </si>
  <si>
    <t>000 2 02 39999 00 0000 151</t>
  </si>
  <si>
    <t>Прочие субвенции бюджетам городских округов</t>
  </si>
  <si>
    <t>000 2 02 39999 04 0000 151</t>
  </si>
  <si>
    <t xml:space="preserve">Иные межбюджетные трансферты
</t>
  </si>
  <si>
    <t>000 2 02 40000 00 0000 151</t>
  </si>
  <si>
    <t xml:space="preserve">Прочие межбюджетные трансферты, передаваемые бюджетам
</t>
  </si>
  <si>
    <t>000 2 02 49999 00 0000 151</t>
  </si>
  <si>
    <t>Прочие межбюджетные трансферты, передаваемые бюджетам городских округов</t>
  </si>
  <si>
    <t>000 2 02 49999 04 0000 151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</si>
  <si>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</si>
  <si>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</si>
  <si>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</si>
  <si>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000 2 04 04000 04 0000 180</t>
  </si>
  <si>
    <t>Прочие безвозмездные поступления от негосударственных организаций в бюджеты городских округов</t>
  </si>
  <si>
    <t>000 2 04 04099 04 0000 180</t>
  </si>
  <si>
    <t xml:space="preserve">ПРОЧИЕ БЕЗВОЗМЕЗДНЫЕ ПОСТУПЛЕНИЯ </t>
  </si>
  <si>
    <t>000 2 07 00000 00 0000 000</t>
  </si>
  <si>
    <t>Прочие безвозмездные поступления  в бюджеты городских округов</t>
  </si>
  <si>
    <t>000 2 07 04000 04 0000 180</t>
  </si>
  <si>
    <t>Прочие безвозмездные поступления в бюджеты городских округов</t>
  </si>
  <si>
    <t>000 2 07 04050 04 0000 180</t>
  </si>
  <si>
    <t xml:space="preserve">ДОХОДЫ БЮДЖЕТОВ БЮДЖЕТНОЙ СИСИЕМЫ РОССИЙСКОЙ ФЕДЕРАЦИИ ОТ ВОЗВРАТА ОРГАНИЗАЦИЯМИ ОСТАТКОВ СУБСИДИЙ ПРОШЛЫХ ЛЕТ </t>
  </si>
  <si>
    <t>000 2 18 00000 00 0000 000</t>
  </si>
  <si>
    <t>Доходы бюджетов городских округов от возврата  организациями остатков субсидий прошлых лет</t>
  </si>
  <si>
    <t>000 2 18 04000 04 0000 180</t>
  </si>
  <si>
    <t>Доходы бюджетов городских округов от возврата бюджетными учреждениями остатков субсидий прошлых лет</t>
  </si>
  <si>
    <t>000 2 18 04010 04 0000 180</t>
  </si>
  <si>
    <t>ДОХОДЫ ВСЕГО</t>
  </si>
  <si>
    <t>от 20.12.2017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</si>
</sst>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" fontId="8" fillId="5" borderId="12">
      <alignment horizontal="right" vertical="top" shrinkToFit="1"/>
    </xf>
    <xf numFmtId="4" fontId="8" fillId="6" borderId="12">
      <alignment horizontal="right" vertical="top" shrinkToFit="1"/>
    </xf>
    <xf numFmtId="49" fontId="9" fillId="0" borderId="13">
      <alignment horizontal="center" vertical="top" shrinkToFit="1"/>
    </xf>
    <xf numFmtId="0" fontId="10" fillId="0" borderId="13">
      <alignment vertical="top" wrapText="1"/>
    </xf>
    <xf numFmtId="49" fontId="9" fillId="0" borderId="13">
      <alignment horizontal="center" vertical="top" shrinkToFit="1"/>
    </xf>
    <xf numFmtId="4" fontId="8" fillId="5" borderId="13">
      <alignment horizontal="right" vertical="top" shrinkToFit="1"/>
    </xf>
    <xf numFmtId="4" fontId="8" fillId="2" borderId="13">
      <alignment horizontal="right" vertical="top" shrinkToFit="1"/>
    </xf>
    <xf numFmtId="4" fontId="10" fillId="5" borderId="12">
      <alignment horizontal="right" vertical="top" shrinkToFit="1"/>
    </xf>
    <xf numFmtId="0" fontId="11" fillId="0" borderId="13">
      <alignment horizontal="left" vertical="top" wrapText="1"/>
    </xf>
    <xf numFmtId="0" fontId="10" fillId="0" borderId="13">
      <alignment vertical="top" wrapText="1"/>
    </xf>
    <xf numFmtId="4" fontId="8" fillId="6" borderId="13">
      <alignment horizontal="right" vertical="top" shrinkToFit="1"/>
    </xf>
    <xf numFmtId="49" fontId="12" fillId="0" borderId="14">
      <alignment horizontal="center"/>
    </xf>
    <xf numFmtId="0" fontId="3" fillId="4" borderId="0"/>
  </cellStyleXfs>
  <cellXfs count="81">
    <xf numFmtId="0" fontId="0" fillId="0" borderId="0" xfId="0"/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4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0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 applyProtection="1">
      <alignment vertical="center" wrapText="1" readingOrder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 applyProtection="1">
      <alignment vertical="center" wrapText="1" readingOrder="1"/>
      <protection locked="0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6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Border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shrinkToFit="1"/>
    </xf>
    <xf numFmtId="0" fontId="2" fillId="0" borderId="2" xfId="0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Fill="1" applyBorder="1" applyAlignment="1" applyProtection="1">
      <alignment horizontal="center" wrapText="1"/>
      <protection locked="0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8" xfId="0" applyFont="1" applyFill="1" applyBorder="1" applyAlignment="1" applyProtection="1">
      <alignment vertical="center" wrapText="1" readingOrder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wrapText="1" readingOrder="1"/>
      <protection locked="0"/>
    </xf>
    <xf numFmtId="2" fontId="2" fillId="0" borderId="2" xfId="0" applyNumberFormat="1" applyFont="1" applyFill="1" applyBorder="1" applyAlignment="1">
      <alignment horizontal="justify" wrapText="1"/>
    </xf>
    <xf numFmtId="49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 applyProtection="1">
      <alignment vertical="center" wrapText="1" readingOrder="1"/>
      <protection locked="0"/>
    </xf>
    <xf numFmtId="0" fontId="2" fillId="0" borderId="10" xfId="0" applyFont="1" applyFill="1" applyBorder="1" applyAlignment="1" applyProtection="1">
      <alignment horizontal="left" vertical="center" wrapText="1" readingOrder="1"/>
      <protection locked="0"/>
    </xf>
    <xf numFmtId="0" fontId="2" fillId="0" borderId="11" xfId="0" applyFont="1" applyFill="1" applyBorder="1" applyAlignment="1" applyProtection="1">
      <alignment horizontal="left" vertical="center" wrapText="1" readingOrder="1"/>
      <protection locked="0"/>
    </xf>
    <xf numFmtId="43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3" fontId="2" fillId="0" borderId="0" xfId="0" applyNumberFormat="1" applyFont="1" applyAlignment="1">
      <alignment vertical="center"/>
    </xf>
    <xf numFmtId="43" fontId="2" fillId="0" borderId="0" xfId="1" applyNumberFormat="1" applyFont="1" applyAlignment="1">
      <alignment horizontal="right" vertical="center"/>
    </xf>
  </cellXfs>
  <cellStyles count="17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tabSelected="1" workbookViewId="0">
      <selection activeCell="P20" sqref="P20"/>
    </sheetView>
  </sheetViews>
  <sheetFormatPr defaultRowHeight="12.75" x14ac:dyDescent="0.2"/>
  <cols>
    <col min="1" max="1" width="63.140625" style="2" customWidth="1"/>
    <col min="2" max="2" width="24.28515625" style="6" customWidth="1"/>
    <col min="3" max="3" width="16.42578125" style="79" hidden="1" customWidth="1"/>
    <col min="4" max="4" width="16.5703125" style="8" hidden="1" customWidth="1"/>
    <col min="5" max="5" width="15.7109375" style="9" customWidth="1"/>
    <col min="6" max="252" width="9.140625" style="2"/>
    <col min="253" max="253" width="52.85546875" style="2" customWidth="1"/>
    <col min="254" max="254" width="23.7109375" style="2" customWidth="1"/>
    <col min="255" max="255" width="14.5703125" style="2" customWidth="1"/>
    <col min="256" max="508" width="9.140625" style="2"/>
    <col min="509" max="509" width="52.85546875" style="2" customWidth="1"/>
    <col min="510" max="510" width="23.7109375" style="2" customWidth="1"/>
    <col min="511" max="511" width="14.5703125" style="2" customWidth="1"/>
    <col min="512" max="764" width="9.140625" style="2"/>
    <col min="765" max="765" width="52.85546875" style="2" customWidth="1"/>
    <col min="766" max="766" width="23.7109375" style="2" customWidth="1"/>
    <col min="767" max="767" width="14.5703125" style="2" customWidth="1"/>
    <col min="768" max="1020" width="9.140625" style="2"/>
    <col min="1021" max="1021" width="52.85546875" style="2" customWidth="1"/>
    <col min="1022" max="1022" width="23.7109375" style="2" customWidth="1"/>
    <col min="1023" max="1023" width="14.5703125" style="2" customWidth="1"/>
    <col min="1024" max="1276" width="9.140625" style="2"/>
    <col min="1277" max="1277" width="52.85546875" style="2" customWidth="1"/>
    <col min="1278" max="1278" width="23.7109375" style="2" customWidth="1"/>
    <col min="1279" max="1279" width="14.5703125" style="2" customWidth="1"/>
    <col min="1280" max="1532" width="9.140625" style="2"/>
    <col min="1533" max="1533" width="52.85546875" style="2" customWidth="1"/>
    <col min="1534" max="1534" width="23.7109375" style="2" customWidth="1"/>
    <col min="1535" max="1535" width="14.5703125" style="2" customWidth="1"/>
    <col min="1536" max="1788" width="9.140625" style="2"/>
    <col min="1789" max="1789" width="52.85546875" style="2" customWidth="1"/>
    <col min="1790" max="1790" width="23.7109375" style="2" customWidth="1"/>
    <col min="1791" max="1791" width="14.5703125" style="2" customWidth="1"/>
    <col min="1792" max="2044" width="9.140625" style="2"/>
    <col min="2045" max="2045" width="52.85546875" style="2" customWidth="1"/>
    <col min="2046" max="2046" width="23.7109375" style="2" customWidth="1"/>
    <col min="2047" max="2047" width="14.5703125" style="2" customWidth="1"/>
    <col min="2048" max="2300" width="9.140625" style="2"/>
    <col min="2301" max="2301" width="52.85546875" style="2" customWidth="1"/>
    <col min="2302" max="2302" width="23.7109375" style="2" customWidth="1"/>
    <col min="2303" max="2303" width="14.5703125" style="2" customWidth="1"/>
    <col min="2304" max="2556" width="9.140625" style="2"/>
    <col min="2557" max="2557" width="52.85546875" style="2" customWidth="1"/>
    <col min="2558" max="2558" width="23.7109375" style="2" customWidth="1"/>
    <col min="2559" max="2559" width="14.5703125" style="2" customWidth="1"/>
    <col min="2560" max="2812" width="9.140625" style="2"/>
    <col min="2813" max="2813" width="52.85546875" style="2" customWidth="1"/>
    <col min="2814" max="2814" width="23.7109375" style="2" customWidth="1"/>
    <col min="2815" max="2815" width="14.5703125" style="2" customWidth="1"/>
    <col min="2816" max="3068" width="9.140625" style="2"/>
    <col min="3069" max="3069" width="52.85546875" style="2" customWidth="1"/>
    <col min="3070" max="3070" width="23.7109375" style="2" customWidth="1"/>
    <col min="3071" max="3071" width="14.5703125" style="2" customWidth="1"/>
    <col min="3072" max="3324" width="9.140625" style="2"/>
    <col min="3325" max="3325" width="52.85546875" style="2" customWidth="1"/>
    <col min="3326" max="3326" width="23.7109375" style="2" customWidth="1"/>
    <col min="3327" max="3327" width="14.5703125" style="2" customWidth="1"/>
    <col min="3328" max="3580" width="9.140625" style="2"/>
    <col min="3581" max="3581" width="52.85546875" style="2" customWidth="1"/>
    <col min="3582" max="3582" width="23.7109375" style="2" customWidth="1"/>
    <col min="3583" max="3583" width="14.5703125" style="2" customWidth="1"/>
    <col min="3584" max="3836" width="9.140625" style="2"/>
    <col min="3837" max="3837" width="52.85546875" style="2" customWidth="1"/>
    <col min="3838" max="3838" width="23.7109375" style="2" customWidth="1"/>
    <col min="3839" max="3839" width="14.5703125" style="2" customWidth="1"/>
    <col min="3840" max="4092" width="9.140625" style="2"/>
    <col min="4093" max="4093" width="52.85546875" style="2" customWidth="1"/>
    <col min="4094" max="4094" width="23.7109375" style="2" customWidth="1"/>
    <col min="4095" max="4095" width="14.5703125" style="2" customWidth="1"/>
    <col min="4096" max="4348" width="9.140625" style="2"/>
    <col min="4349" max="4349" width="52.85546875" style="2" customWidth="1"/>
    <col min="4350" max="4350" width="23.7109375" style="2" customWidth="1"/>
    <col min="4351" max="4351" width="14.5703125" style="2" customWidth="1"/>
    <col min="4352" max="4604" width="9.140625" style="2"/>
    <col min="4605" max="4605" width="52.85546875" style="2" customWidth="1"/>
    <col min="4606" max="4606" width="23.7109375" style="2" customWidth="1"/>
    <col min="4607" max="4607" width="14.5703125" style="2" customWidth="1"/>
    <col min="4608" max="4860" width="9.140625" style="2"/>
    <col min="4861" max="4861" width="52.85546875" style="2" customWidth="1"/>
    <col min="4862" max="4862" width="23.7109375" style="2" customWidth="1"/>
    <col min="4863" max="4863" width="14.5703125" style="2" customWidth="1"/>
    <col min="4864" max="5116" width="9.140625" style="2"/>
    <col min="5117" max="5117" width="52.85546875" style="2" customWidth="1"/>
    <col min="5118" max="5118" width="23.7109375" style="2" customWidth="1"/>
    <col min="5119" max="5119" width="14.5703125" style="2" customWidth="1"/>
    <col min="5120" max="5372" width="9.140625" style="2"/>
    <col min="5373" max="5373" width="52.85546875" style="2" customWidth="1"/>
    <col min="5374" max="5374" width="23.7109375" style="2" customWidth="1"/>
    <col min="5375" max="5375" width="14.5703125" style="2" customWidth="1"/>
    <col min="5376" max="5628" width="9.140625" style="2"/>
    <col min="5629" max="5629" width="52.85546875" style="2" customWidth="1"/>
    <col min="5630" max="5630" width="23.7109375" style="2" customWidth="1"/>
    <col min="5631" max="5631" width="14.5703125" style="2" customWidth="1"/>
    <col min="5632" max="5884" width="9.140625" style="2"/>
    <col min="5885" max="5885" width="52.85546875" style="2" customWidth="1"/>
    <col min="5886" max="5886" width="23.7109375" style="2" customWidth="1"/>
    <col min="5887" max="5887" width="14.5703125" style="2" customWidth="1"/>
    <col min="5888" max="6140" width="9.140625" style="2"/>
    <col min="6141" max="6141" width="52.85546875" style="2" customWidth="1"/>
    <col min="6142" max="6142" width="23.7109375" style="2" customWidth="1"/>
    <col min="6143" max="6143" width="14.5703125" style="2" customWidth="1"/>
    <col min="6144" max="6396" width="9.140625" style="2"/>
    <col min="6397" max="6397" width="52.85546875" style="2" customWidth="1"/>
    <col min="6398" max="6398" width="23.7109375" style="2" customWidth="1"/>
    <col min="6399" max="6399" width="14.5703125" style="2" customWidth="1"/>
    <col min="6400" max="6652" width="9.140625" style="2"/>
    <col min="6653" max="6653" width="52.85546875" style="2" customWidth="1"/>
    <col min="6654" max="6654" width="23.7109375" style="2" customWidth="1"/>
    <col min="6655" max="6655" width="14.5703125" style="2" customWidth="1"/>
    <col min="6656" max="6908" width="9.140625" style="2"/>
    <col min="6909" max="6909" width="52.85546875" style="2" customWidth="1"/>
    <col min="6910" max="6910" width="23.7109375" style="2" customWidth="1"/>
    <col min="6911" max="6911" width="14.5703125" style="2" customWidth="1"/>
    <col min="6912" max="7164" width="9.140625" style="2"/>
    <col min="7165" max="7165" width="52.85546875" style="2" customWidth="1"/>
    <col min="7166" max="7166" width="23.7109375" style="2" customWidth="1"/>
    <col min="7167" max="7167" width="14.5703125" style="2" customWidth="1"/>
    <col min="7168" max="7420" width="9.140625" style="2"/>
    <col min="7421" max="7421" width="52.85546875" style="2" customWidth="1"/>
    <col min="7422" max="7422" width="23.7109375" style="2" customWidth="1"/>
    <col min="7423" max="7423" width="14.5703125" style="2" customWidth="1"/>
    <col min="7424" max="7676" width="9.140625" style="2"/>
    <col min="7677" max="7677" width="52.85546875" style="2" customWidth="1"/>
    <col min="7678" max="7678" width="23.7109375" style="2" customWidth="1"/>
    <col min="7679" max="7679" width="14.5703125" style="2" customWidth="1"/>
    <col min="7680" max="7932" width="9.140625" style="2"/>
    <col min="7933" max="7933" width="52.85546875" style="2" customWidth="1"/>
    <col min="7934" max="7934" width="23.7109375" style="2" customWidth="1"/>
    <col min="7935" max="7935" width="14.5703125" style="2" customWidth="1"/>
    <col min="7936" max="8188" width="9.140625" style="2"/>
    <col min="8189" max="8189" width="52.85546875" style="2" customWidth="1"/>
    <col min="8190" max="8190" width="23.7109375" style="2" customWidth="1"/>
    <col min="8191" max="8191" width="14.5703125" style="2" customWidth="1"/>
    <col min="8192" max="8444" width="9.140625" style="2"/>
    <col min="8445" max="8445" width="52.85546875" style="2" customWidth="1"/>
    <col min="8446" max="8446" width="23.7109375" style="2" customWidth="1"/>
    <col min="8447" max="8447" width="14.5703125" style="2" customWidth="1"/>
    <col min="8448" max="8700" width="9.140625" style="2"/>
    <col min="8701" max="8701" width="52.85546875" style="2" customWidth="1"/>
    <col min="8702" max="8702" width="23.7109375" style="2" customWidth="1"/>
    <col min="8703" max="8703" width="14.5703125" style="2" customWidth="1"/>
    <col min="8704" max="8956" width="9.140625" style="2"/>
    <col min="8957" max="8957" width="52.85546875" style="2" customWidth="1"/>
    <col min="8958" max="8958" width="23.7109375" style="2" customWidth="1"/>
    <col min="8959" max="8959" width="14.5703125" style="2" customWidth="1"/>
    <col min="8960" max="9212" width="9.140625" style="2"/>
    <col min="9213" max="9213" width="52.85546875" style="2" customWidth="1"/>
    <col min="9214" max="9214" width="23.7109375" style="2" customWidth="1"/>
    <col min="9215" max="9215" width="14.5703125" style="2" customWidth="1"/>
    <col min="9216" max="9468" width="9.140625" style="2"/>
    <col min="9469" max="9469" width="52.85546875" style="2" customWidth="1"/>
    <col min="9470" max="9470" width="23.7109375" style="2" customWidth="1"/>
    <col min="9471" max="9471" width="14.5703125" style="2" customWidth="1"/>
    <col min="9472" max="9724" width="9.140625" style="2"/>
    <col min="9725" max="9725" width="52.85546875" style="2" customWidth="1"/>
    <col min="9726" max="9726" width="23.7109375" style="2" customWidth="1"/>
    <col min="9727" max="9727" width="14.5703125" style="2" customWidth="1"/>
    <col min="9728" max="9980" width="9.140625" style="2"/>
    <col min="9981" max="9981" width="52.85546875" style="2" customWidth="1"/>
    <col min="9982" max="9982" width="23.7109375" style="2" customWidth="1"/>
    <col min="9983" max="9983" width="14.5703125" style="2" customWidth="1"/>
    <col min="9984" max="10236" width="9.140625" style="2"/>
    <col min="10237" max="10237" width="52.85546875" style="2" customWidth="1"/>
    <col min="10238" max="10238" width="23.7109375" style="2" customWidth="1"/>
    <col min="10239" max="10239" width="14.5703125" style="2" customWidth="1"/>
    <col min="10240" max="10492" width="9.140625" style="2"/>
    <col min="10493" max="10493" width="52.85546875" style="2" customWidth="1"/>
    <col min="10494" max="10494" width="23.7109375" style="2" customWidth="1"/>
    <col min="10495" max="10495" width="14.5703125" style="2" customWidth="1"/>
    <col min="10496" max="10748" width="9.140625" style="2"/>
    <col min="10749" max="10749" width="52.85546875" style="2" customWidth="1"/>
    <col min="10750" max="10750" width="23.7109375" style="2" customWidth="1"/>
    <col min="10751" max="10751" width="14.5703125" style="2" customWidth="1"/>
    <col min="10752" max="11004" width="9.140625" style="2"/>
    <col min="11005" max="11005" width="52.85546875" style="2" customWidth="1"/>
    <col min="11006" max="11006" width="23.7109375" style="2" customWidth="1"/>
    <col min="11007" max="11007" width="14.5703125" style="2" customWidth="1"/>
    <col min="11008" max="11260" width="9.140625" style="2"/>
    <col min="11261" max="11261" width="52.85546875" style="2" customWidth="1"/>
    <col min="11262" max="11262" width="23.7109375" style="2" customWidth="1"/>
    <col min="11263" max="11263" width="14.5703125" style="2" customWidth="1"/>
    <col min="11264" max="11516" width="9.140625" style="2"/>
    <col min="11517" max="11517" width="52.85546875" style="2" customWidth="1"/>
    <col min="11518" max="11518" width="23.7109375" style="2" customWidth="1"/>
    <col min="11519" max="11519" width="14.5703125" style="2" customWidth="1"/>
    <col min="11520" max="11772" width="9.140625" style="2"/>
    <col min="11773" max="11773" width="52.85546875" style="2" customWidth="1"/>
    <col min="11774" max="11774" width="23.7109375" style="2" customWidth="1"/>
    <col min="11775" max="11775" width="14.5703125" style="2" customWidth="1"/>
    <col min="11776" max="12028" width="9.140625" style="2"/>
    <col min="12029" max="12029" width="52.85546875" style="2" customWidth="1"/>
    <col min="12030" max="12030" width="23.7109375" style="2" customWidth="1"/>
    <col min="12031" max="12031" width="14.5703125" style="2" customWidth="1"/>
    <col min="12032" max="12284" width="9.140625" style="2"/>
    <col min="12285" max="12285" width="52.85546875" style="2" customWidth="1"/>
    <col min="12286" max="12286" width="23.7109375" style="2" customWidth="1"/>
    <col min="12287" max="12287" width="14.5703125" style="2" customWidth="1"/>
    <col min="12288" max="12540" width="9.140625" style="2"/>
    <col min="12541" max="12541" width="52.85546875" style="2" customWidth="1"/>
    <col min="12542" max="12542" width="23.7109375" style="2" customWidth="1"/>
    <col min="12543" max="12543" width="14.5703125" style="2" customWidth="1"/>
    <col min="12544" max="12796" width="9.140625" style="2"/>
    <col min="12797" max="12797" width="52.85546875" style="2" customWidth="1"/>
    <col min="12798" max="12798" width="23.7109375" style="2" customWidth="1"/>
    <col min="12799" max="12799" width="14.5703125" style="2" customWidth="1"/>
    <col min="12800" max="13052" width="9.140625" style="2"/>
    <col min="13053" max="13053" width="52.85546875" style="2" customWidth="1"/>
    <col min="13054" max="13054" width="23.7109375" style="2" customWidth="1"/>
    <col min="13055" max="13055" width="14.5703125" style="2" customWidth="1"/>
    <col min="13056" max="13308" width="9.140625" style="2"/>
    <col min="13309" max="13309" width="52.85546875" style="2" customWidth="1"/>
    <col min="13310" max="13310" width="23.7109375" style="2" customWidth="1"/>
    <col min="13311" max="13311" width="14.5703125" style="2" customWidth="1"/>
    <col min="13312" max="13564" width="9.140625" style="2"/>
    <col min="13565" max="13565" width="52.85546875" style="2" customWidth="1"/>
    <col min="13566" max="13566" width="23.7109375" style="2" customWidth="1"/>
    <col min="13567" max="13567" width="14.5703125" style="2" customWidth="1"/>
    <col min="13568" max="13820" width="9.140625" style="2"/>
    <col min="13821" max="13821" width="52.85546875" style="2" customWidth="1"/>
    <col min="13822" max="13822" width="23.7109375" style="2" customWidth="1"/>
    <col min="13823" max="13823" width="14.5703125" style="2" customWidth="1"/>
    <col min="13824" max="14076" width="9.140625" style="2"/>
    <col min="14077" max="14077" width="52.85546875" style="2" customWidth="1"/>
    <col min="14078" max="14078" width="23.7109375" style="2" customWidth="1"/>
    <col min="14079" max="14079" width="14.5703125" style="2" customWidth="1"/>
    <col min="14080" max="14332" width="9.140625" style="2"/>
    <col min="14333" max="14333" width="52.85546875" style="2" customWidth="1"/>
    <col min="14334" max="14334" width="23.7109375" style="2" customWidth="1"/>
    <col min="14335" max="14335" width="14.5703125" style="2" customWidth="1"/>
    <col min="14336" max="14588" width="9.140625" style="2"/>
    <col min="14589" max="14589" width="52.85546875" style="2" customWidth="1"/>
    <col min="14590" max="14590" width="23.7109375" style="2" customWidth="1"/>
    <col min="14591" max="14591" width="14.5703125" style="2" customWidth="1"/>
    <col min="14592" max="14844" width="9.140625" style="2"/>
    <col min="14845" max="14845" width="52.85546875" style="2" customWidth="1"/>
    <col min="14846" max="14846" width="23.7109375" style="2" customWidth="1"/>
    <col min="14847" max="14847" width="14.5703125" style="2" customWidth="1"/>
    <col min="14848" max="15100" width="9.140625" style="2"/>
    <col min="15101" max="15101" width="52.85546875" style="2" customWidth="1"/>
    <col min="15102" max="15102" width="23.7109375" style="2" customWidth="1"/>
    <col min="15103" max="15103" width="14.5703125" style="2" customWidth="1"/>
    <col min="15104" max="15356" width="9.140625" style="2"/>
    <col min="15357" max="15357" width="52.85546875" style="2" customWidth="1"/>
    <col min="15358" max="15358" width="23.7109375" style="2" customWidth="1"/>
    <col min="15359" max="15359" width="14.5703125" style="2" customWidth="1"/>
    <col min="15360" max="15612" width="9.140625" style="2"/>
    <col min="15613" max="15613" width="52.85546875" style="2" customWidth="1"/>
    <col min="15614" max="15614" width="23.7109375" style="2" customWidth="1"/>
    <col min="15615" max="15615" width="14.5703125" style="2" customWidth="1"/>
    <col min="15616" max="15868" width="9.140625" style="2"/>
    <col min="15869" max="15869" width="52.85546875" style="2" customWidth="1"/>
    <col min="15870" max="15870" width="23.7109375" style="2" customWidth="1"/>
    <col min="15871" max="15871" width="14.5703125" style="2" customWidth="1"/>
    <col min="15872" max="16124" width="9.140625" style="2"/>
    <col min="16125" max="16125" width="52.85546875" style="2" customWidth="1"/>
    <col min="16126" max="16126" width="23.7109375" style="2" customWidth="1"/>
    <col min="16127" max="16127" width="14.5703125" style="2" customWidth="1"/>
    <col min="16128" max="16384" width="9.140625" style="2"/>
  </cols>
  <sheetData>
    <row r="1" spans="1:5" ht="15" customHeight="1" x14ac:dyDescent="0.2">
      <c r="A1" s="1" t="s">
        <v>0</v>
      </c>
      <c r="B1" s="1"/>
      <c r="C1" s="1"/>
      <c r="D1" s="1"/>
      <c r="E1" s="1"/>
    </row>
    <row r="2" spans="1:5" ht="15" customHeight="1" x14ac:dyDescent="0.2">
      <c r="A2" s="3" t="s">
        <v>1</v>
      </c>
      <c r="B2" s="3"/>
      <c r="C2" s="3"/>
      <c r="D2" s="3"/>
      <c r="E2" s="3"/>
    </row>
    <row r="3" spans="1:5" ht="12.75" customHeight="1" x14ac:dyDescent="0.2">
      <c r="A3" s="4" t="s">
        <v>2</v>
      </c>
      <c r="B3" s="4"/>
      <c r="C3" s="4"/>
      <c r="D3" s="4"/>
      <c r="E3" s="4"/>
    </row>
    <row r="4" spans="1:5" ht="15" customHeight="1" x14ac:dyDescent="0.2">
      <c r="A4" s="5" t="s">
        <v>239</v>
      </c>
      <c r="B4" s="5"/>
      <c r="C4" s="5"/>
      <c r="D4" s="5"/>
      <c r="E4" s="5"/>
    </row>
    <row r="5" spans="1:5" x14ac:dyDescent="0.2">
      <c r="C5" s="7"/>
    </row>
    <row r="7" spans="1:5" x14ac:dyDescent="0.2">
      <c r="A7" s="10" t="s">
        <v>3</v>
      </c>
      <c r="B7" s="10"/>
      <c r="C7" s="10"/>
      <c r="D7" s="10"/>
      <c r="E7" s="10"/>
    </row>
    <row r="8" spans="1:5" ht="11.25" customHeight="1" x14ac:dyDescent="0.2">
      <c r="B8" s="11"/>
      <c r="C8" s="12"/>
    </row>
    <row r="9" spans="1:5" x14ac:dyDescent="0.2">
      <c r="B9" s="13"/>
      <c r="C9" s="14"/>
      <c r="E9" s="80" t="s">
        <v>4</v>
      </c>
    </row>
    <row r="10" spans="1:5" ht="42" customHeight="1" x14ac:dyDescent="0.2">
      <c r="A10" s="15" t="s">
        <v>5</v>
      </c>
      <c r="B10" s="16" t="s">
        <v>6</v>
      </c>
      <c r="C10" s="17" t="s">
        <v>7</v>
      </c>
      <c r="D10" s="18" t="s">
        <v>8</v>
      </c>
      <c r="E10" s="18" t="s">
        <v>7</v>
      </c>
    </row>
    <row r="11" spans="1:5" x14ac:dyDescent="0.2">
      <c r="A11" s="19" t="s">
        <v>9</v>
      </c>
      <c r="B11" s="20" t="s">
        <v>10</v>
      </c>
      <c r="C11" s="21">
        <f>C12+C43</f>
        <v>1111266210</v>
      </c>
      <c r="D11" s="22">
        <f>D12+D43</f>
        <v>0</v>
      </c>
      <c r="E11" s="22">
        <f>E12+E43</f>
        <v>1111266210</v>
      </c>
    </row>
    <row r="12" spans="1:5" x14ac:dyDescent="0.2">
      <c r="A12" s="19" t="s">
        <v>11</v>
      </c>
      <c r="B12" s="23"/>
      <c r="C12" s="22">
        <f>C13+C19+C24+C33+C39</f>
        <v>992223320</v>
      </c>
      <c r="D12" s="22">
        <f>D13+D19+D24+D33+D39</f>
        <v>0</v>
      </c>
      <c r="E12" s="22">
        <f>E13+E19+E24+E33+E39</f>
        <v>992223320</v>
      </c>
    </row>
    <row r="13" spans="1:5" s="25" customFormat="1" x14ac:dyDescent="0.2">
      <c r="A13" s="24" t="s">
        <v>12</v>
      </c>
      <c r="B13" s="20" t="s">
        <v>13</v>
      </c>
      <c r="C13" s="22">
        <f>C14</f>
        <v>873505570</v>
      </c>
      <c r="D13" s="22">
        <f t="shared" ref="D13:E13" si="0">D14</f>
        <v>0</v>
      </c>
      <c r="E13" s="22">
        <f t="shared" si="0"/>
        <v>873505570</v>
      </c>
    </row>
    <row r="14" spans="1:5" x14ac:dyDescent="0.2">
      <c r="A14" s="26" t="s">
        <v>14</v>
      </c>
      <c r="B14" s="23" t="s">
        <v>15</v>
      </c>
      <c r="C14" s="27">
        <f>C15+C16+C17+C18</f>
        <v>873505570</v>
      </c>
      <c r="D14" s="27">
        <f t="shared" ref="D14:E14" si="1">D15+D16+D17+D18</f>
        <v>0</v>
      </c>
      <c r="E14" s="27">
        <f t="shared" si="1"/>
        <v>873505570</v>
      </c>
    </row>
    <row r="15" spans="1:5" ht="48" x14ac:dyDescent="0.2">
      <c r="A15" s="28" t="s">
        <v>16</v>
      </c>
      <c r="B15" s="23" t="s">
        <v>17</v>
      </c>
      <c r="C15" s="27">
        <v>871222510</v>
      </c>
      <c r="D15" s="29">
        <v>0</v>
      </c>
      <c r="E15" s="30">
        <f t="shared" ref="E15:E77" si="2">C15+D15</f>
        <v>871222510</v>
      </c>
    </row>
    <row r="16" spans="1:5" ht="72" x14ac:dyDescent="0.2">
      <c r="A16" s="28" t="s">
        <v>18</v>
      </c>
      <c r="B16" s="23" t="s">
        <v>19</v>
      </c>
      <c r="C16" s="27">
        <v>432210</v>
      </c>
      <c r="D16" s="29">
        <v>0</v>
      </c>
      <c r="E16" s="30">
        <f t="shared" si="2"/>
        <v>432210</v>
      </c>
    </row>
    <row r="17" spans="1:5" s="32" customFormat="1" ht="24" x14ac:dyDescent="0.2">
      <c r="A17" s="28" t="s">
        <v>20</v>
      </c>
      <c r="B17" s="23" t="s">
        <v>21</v>
      </c>
      <c r="C17" s="27">
        <v>1849850</v>
      </c>
      <c r="D17" s="31"/>
      <c r="E17" s="30">
        <f t="shared" si="2"/>
        <v>1849850</v>
      </c>
    </row>
    <row r="18" spans="1:5" s="32" customFormat="1" ht="60" x14ac:dyDescent="0.2">
      <c r="A18" s="28" t="s">
        <v>22</v>
      </c>
      <c r="B18" s="23" t="s">
        <v>23</v>
      </c>
      <c r="C18" s="27">
        <v>1000</v>
      </c>
      <c r="D18" s="31">
        <v>0</v>
      </c>
      <c r="E18" s="30">
        <f t="shared" si="2"/>
        <v>1000</v>
      </c>
    </row>
    <row r="19" spans="1:5" s="32" customFormat="1" ht="24" x14ac:dyDescent="0.2">
      <c r="A19" s="33" t="s">
        <v>24</v>
      </c>
      <c r="B19" s="20" t="s">
        <v>25</v>
      </c>
      <c r="C19" s="22">
        <f>C20+C21+C22</f>
        <v>9789700</v>
      </c>
      <c r="D19" s="22">
        <f t="shared" ref="D19:E19" si="3">D20+D21+D22</f>
        <v>0</v>
      </c>
      <c r="E19" s="22">
        <f t="shared" si="3"/>
        <v>9789700</v>
      </c>
    </row>
    <row r="20" spans="1:5" s="32" customFormat="1" ht="48" x14ac:dyDescent="0.2">
      <c r="A20" s="28" t="s">
        <v>26</v>
      </c>
      <c r="B20" s="23" t="s">
        <v>27</v>
      </c>
      <c r="C20" s="27">
        <v>3891900</v>
      </c>
      <c r="D20" s="31">
        <v>0</v>
      </c>
      <c r="E20" s="30">
        <f t="shared" si="2"/>
        <v>3891900</v>
      </c>
    </row>
    <row r="21" spans="1:5" s="32" customFormat="1" ht="48" x14ac:dyDescent="0.2">
      <c r="A21" s="28" t="s">
        <v>28</v>
      </c>
      <c r="B21" s="23" t="s">
        <v>29</v>
      </c>
      <c r="C21" s="27">
        <v>41290</v>
      </c>
      <c r="D21" s="31">
        <v>0</v>
      </c>
      <c r="E21" s="30">
        <f t="shared" si="2"/>
        <v>41290</v>
      </c>
    </row>
    <row r="22" spans="1:5" s="32" customFormat="1" ht="48" x14ac:dyDescent="0.2">
      <c r="A22" s="28" t="s">
        <v>30</v>
      </c>
      <c r="B22" s="23" t="s">
        <v>31</v>
      </c>
      <c r="C22" s="27">
        <v>5856510</v>
      </c>
      <c r="D22" s="31">
        <v>0</v>
      </c>
      <c r="E22" s="30">
        <f t="shared" si="2"/>
        <v>5856510</v>
      </c>
    </row>
    <row r="23" spans="1:5" s="32" customFormat="1" ht="48" hidden="1" x14ac:dyDescent="0.2">
      <c r="A23" s="34" t="s">
        <v>32</v>
      </c>
      <c r="B23" s="23" t="s">
        <v>33</v>
      </c>
      <c r="C23" s="27"/>
      <c r="D23" s="31"/>
      <c r="E23" s="30">
        <f t="shared" si="2"/>
        <v>0</v>
      </c>
    </row>
    <row r="24" spans="1:5" s="32" customFormat="1" x14ac:dyDescent="0.2">
      <c r="A24" s="24" t="s">
        <v>34</v>
      </c>
      <c r="B24" s="20" t="s">
        <v>35</v>
      </c>
      <c r="C24" s="22">
        <f>C25+C29+C31</f>
        <v>73516930</v>
      </c>
      <c r="D24" s="22">
        <f t="shared" ref="D24:E24" si="4">D25+D29+D31</f>
        <v>0</v>
      </c>
      <c r="E24" s="22">
        <f t="shared" si="4"/>
        <v>73516930</v>
      </c>
    </row>
    <row r="25" spans="1:5" s="32" customFormat="1" x14ac:dyDescent="0.2">
      <c r="A25" s="35" t="s">
        <v>36</v>
      </c>
      <c r="B25" s="23" t="s">
        <v>37</v>
      </c>
      <c r="C25" s="27">
        <v>58121420</v>
      </c>
      <c r="D25" s="27">
        <v>0</v>
      </c>
      <c r="E25" s="27">
        <f t="shared" ref="E25" si="5">E26+E27+E28</f>
        <v>58121420</v>
      </c>
    </row>
    <row r="26" spans="1:5" s="32" customFormat="1" ht="24" x14ac:dyDescent="0.2">
      <c r="A26" s="36" t="s">
        <v>38</v>
      </c>
      <c r="B26" s="37" t="s">
        <v>39</v>
      </c>
      <c r="C26" s="38">
        <v>37579680</v>
      </c>
      <c r="D26" s="39">
        <v>0</v>
      </c>
      <c r="E26" s="30">
        <f t="shared" si="2"/>
        <v>37579680</v>
      </c>
    </row>
    <row r="27" spans="1:5" s="32" customFormat="1" ht="36" x14ac:dyDescent="0.2">
      <c r="A27" s="36" t="s">
        <v>40</v>
      </c>
      <c r="B27" s="37" t="s">
        <v>41</v>
      </c>
      <c r="C27" s="38">
        <v>20540740</v>
      </c>
      <c r="D27" s="31">
        <v>0</v>
      </c>
      <c r="E27" s="30">
        <f t="shared" si="2"/>
        <v>20540740</v>
      </c>
    </row>
    <row r="28" spans="1:5" s="32" customFormat="1" ht="24" x14ac:dyDescent="0.2">
      <c r="A28" s="36" t="s">
        <v>42</v>
      </c>
      <c r="B28" s="37" t="s">
        <v>43</v>
      </c>
      <c r="C28" s="38">
        <v>1000</v>
      </c>
      <c r="D28" s="31">
        <v>0</v>
      </c>
      <c r="E28" s="30">
        <f t="shared" si="2"/>
        <v>1000</v>
      </c>
    </row>
    <row r="29" spans="1:5" s="32" customFormat="1" x14ac:dyDescent="0.2">
      <c r="A29" s="35" t="s">
        <v>44</v>
      </c>
      <c r="B29" s="23" t="s">
        <v>45</v>
      </c>
      <c r="C29" s="27">
        <f>C30</f>
        <v>12327950</v>
      </c>
      <c r="D29" s="27">
        <f t="shared" ref="D29:E29" si="6">D30</f>
        <v>0</v>
      </c>
      <c r="E29" s="27">
        <f t="shared" si="6"/>
        <v>12327950</v>
      </c>
    </row>
    <row r="30" spans="1:5" s="32" customFormat="1" x14ac:dyDescent="0.2">
      <c r="A30" s="35" t="s">
        <v>44</v>
      </c>
      <c r="B30" s="23" t="s">
        <v>46</v>
      </c>
      <c r="C30" s="27">
        <v>12327950</v>
      </c>
      <c r="D30" s="31">
        <v>0</v>
      </c>
      <c r="E30" s="30">
        <f t="shared" si="2"/>
        <v>12327950</v>
      </c>
    </row>
    <row r="31" spans="1:5" s="32" customFormat="1" x14ac:dyDescent="0.2">
      <c r="A31" s="35" t="s">
        <v>47</v>
      </c>
      <c r="B31" s="23" t="s">
        <v>48</v>
      </c>
      <c r="C31" s="27">
        <f>C32</f>
        <v>3067560</v>
      </c>
      <c r="D31" s="27">
        <f t="shared" ref="D31:E31" si="7">D32</f>
        <v>0</v>
      </c>
      <c r="E31" s="27">
        <f t="shared" si="7"/>
        <v>3067560</v>
      </c>
    </row>
    <row r="32" spans="1:5" s="32" customFormat="1" ht="24" x14ac:dyDescent="0.2">
      <c r="A32" s="35" t="s">
        <v>49</v>
      </c>
      <c r="B32" s="23" t="s">
        <v>50</v>
      </c>
      <c r="C32" s="27">
        <v>3067560</v>
      </c>
      <c r="D32" s="30">
        <v>0</v>
      </c>
      <c r="E32" s="30">
        <f t="shared" si="2"/>
        <v>3067560</v>
      </c>
    </row>
    <row r="33" spans="1:5" s="32" customFormat="1" x14ac:dyDescent="0.2">
      <c r="A33" s="40" t="s">
        <v>51</v>
      </c>
      <c r="B33" s="20" t="s">
        <v>52</v>
      </c>
      <c r="C33" s="22">
        <f>C34+C36</f>
        <v>19312360</v>
      </c>
      <c r="D33" s="22">
        <f t="shared" ref="D33:E33" si="8">D34+D36</f>
        <v>0</v>
      </c>
      <c r="E33" s="22">
        <f t="shared" si="8"/>
        <v>19312360</v>
      </c>
    </row>
    <row r="34" spans="1:5" s="32" customFormat="1" x14ac:dyDescent="0.2">
      <c r="A34" s="35" t="s">
        <v>53</v>
      </c>
      <c r="B34" s="41" t="s">
        <v>54</v>
      </c>
      <c r="C34" s="27">
        <f>C35</f>
        <v>16700170</v>
      </c>
      <c r="D34" s="27">
        <f t="shared" ref="D34:E34" si="9">D35</f>
        <v>0</v>
      </c>
      <c r="E34" s="27">
        <f t="shared" si="9"/>
        <v>16700170</v>
      </c>
    </row>
    <row r="35" spans="1:5" s="32" customFormat="1" ht="24" x14ac:dyDescent="0.2">
      <c r="A35" s="35" t="s">
        <v>55</v>
      </c>
      <c r="B35" s="23" t="s">
        <v>56</v>
      </c>
      <c r="C35" s="27">
        <v>16700170</v>
      </c>
      <c r="D35" s="30">
        <v>0</v>
      </c>
      <c r="E35" s="30">
        <f t="shared" si="2"/>
        <v>16700170</v>
      </c>
    </row>
    <row r="36" spans="1:5" s="32" customFormat="1" x14ac:dyDescent="0.2">
      <c r="A36" s="35" t="s">
        <v>57</v>
      </c>
      <c r="B36" s="23" t="s">
        <v>58</v>
      </c>
      <c r="C36" s="27">
        <f>C37+C38</f>
        <v>2612190</v>
      </c>
      <c r="D36" s="27">
        <f>D37+D38</f>
        <v>0</v>
      </c>
      <c r="E36" s="27">
        <f>E37+E38</f>
        <v>2612190</v>
      </c>
    </row>
    <row r="37" spans="1:5" s="32" customFormat="1" ht="24" x14ac:dyDescent="0.2">
      <c r="A37" s="42" t="s">
        <v>59</v>
      </c>
      <c r="B37" s="23" t="s">
        <v>60</v>
      </c>
      <c r="C37" s="27">
        <v>2582770</v>
      </c>
      <c r="D37" s="30">
        <v>0</v>
      </c>
      <c r="E37" s="30">
        <f t="shared" si="2"/>
        <v>2582770</v>
      </c>
    </row>
    <row r="38" spans="1:5" s="32" customFormat="1" ht="36" x14ac:dyDescent="0.2">
      <c r="A38" s="43" t="s">
        <v>61</v>
      </c>
      <c r="B38" s="23" t="s">
        <v>62</v>
      </c>
      <c r="C38" s="27">
        <v>29420</v>
      </c>
      <c r="D38" s="31">
        <v>0</v>
      </c>
      <c r="E38" s="30">
        <f t="shared" si="2"/>
        <v>29420</v>
      </c>
    </row>
    <row r="39" spans="1:5" s="32" customFormat="1" x14ac:dyDescent="0.2">
      <c r="A39" s="24" t="s">
        <v>63</v>
      </c>
      <c r="B39" s="20" t="s">
        <v>64</v>
      </c>
      <c r="C39" s="22">
        <f>C41+C42</f>
        <v>16098760</v>
      </c>
      <c r="D39" s="22">
        <f t="shared" ref="D39:E39" si="10">D41+D42</f>
        <v>0</v>
      </c>
      <c r="E39" s="22">
        <f t="shared" si="10"/>
        <v>16098760</v>
      </c>
    </row>
    <row r="40" spans="1:5" s="32" customFormat="1" ht="36" x14ac:dyDescent="0.2">
      <c r="A40" s="44" t="s">
        <v>65</v>
      </c>
      <c r="B40" s="23" t="s">
        <v>66</v>
      </c>
      <c r="C40" s="27">
        <f>C41</f>
        <v>16094430</v>
      </c>
      <c r="D40" s="27">
        <f t="shared" ref="D40:E40" si="11">D41</f>
        <v>0</v>
      </c>
      <c r="E40" s="27">
        <f t="shared" si="11"/>
        <v>16094430</v>
      </c>
    </row>
    <row r="41" spans="1:5" s="32" customFormat="1" ht="36" x14ac:dyDescent="0.2">
      <c r="A41" s="44" t="s">
        <v>67</v>
      </c>
      <c r="B41" s="23" t="s">
        <v>68</v>
      </c>
      <c r="C41" s="27">
        <v>16094430</v>
      </c>
      <c r="D41" s="31">
        <v>0</v>
      </c>
      <c r="E41" s="30">
        <f t="shared" si="2"/>
        <v>16094430</v>
      </c>
    </row>
    <row r="42" spans="1:5" s="32" customFormat="1" ht="24" x14ac:dyDescent="0.2">
      <c r="A42" s="44" t="s">
        <v>69</v>
      </c>
      <c r="B42" s="23" t="s">
        <v>70</v>
      </c>
      <c r="C42" s="27">
        <v>4330</v>
      </c>
      <c r="D42" s="30">
        <v>0</v>
      </c>
      <c r="E42" s="30">
        <f t="shared" si="2"/>
        <v>4330</v>
      </c>
    </row>
    <row r="43" spans="1:5" s="32" customFormat="1" x14ac:dyDescent="0.2">
      <c r="A43" s="24" t="s">
        <v>71</v>
      </c>
      <c r="B43" s="23"/>
      <c r="C43" s="22">
        <f>C44+C53+C63+C66+C59</f>
        <v>119042890</v>
      </c>
      <c r="D43" s="22">
        <f>D44+D53+D63+D66+D59</f>
        <v>0</v>
      </c>
      <c r="E43" s="22">
        <f>E44+E53+E63+E66+E59</f>
        <v>119042890</v>
      </c>
    </row>
    <row r="44" spans="1:5" s="32" customFormat="1" ht="24" x14ac:dyDescent="0.2">
      <c r="A44" s="24" t="s">
        <v>72</v>
      </c>
      <c r="B44" s="20" t="s">
        <v>73</v>
      </c>
      <c r="C44" s="22">
        <f>C45+C49+C51</f>
        <v>38127000</v>
      </c>
      <c r="D44" s="22">
        <f t="shared" ref="D44:E44" si="12">D45+D49+D51</f>
        <v>0</v>
      </c>
      <c r="E44" s="22">
        <f t="shared" si="12"/>
        <v>38127000</v>
      </c>
    </row>
    <row r="45" spans="1:5" s="32" customFormat="1" ht="60" x14ac:dyDescent="0.2">
      <c r="A45" s="28" t="s">
        <v>74</v>
      </c>
      <c r="B45" s="23" t="s">
        <v>75</v>
      </c>
      <c r="C45" s="27">
        <f>C46+C47+C48</f>
        <v>33418000</v>
      </c>
      <c r="D45" s="27">
        <f t="shared" ref="D45:E45" si="13">D46+D47+D48</f>
        <v>0</v>
      </c>
      <c r="E45" s="27">
        <f t="shared" si="13"/>
        <v>33418000</v>
      </c>
    </row>
    <row r="46" spans="1:5" s="32" customFormat="1" ht="60" x14ac:dyDescent="0.2">
      <c r="A46" s="34" t="s">
        <v>76</v>
      </c>
      <c r="B46" s="23" t="s">
        <v>77</v>
      </c>
      <c r="C46" s="27">
        <v>13380000</v>
      </c>
      <c r="D46" s="31"/>
      <c r="E46" s="30">
        <f t="shared" si="2"/>
        <v>13380000</v>
      </c>
    </row>
    <row r="47" spans="1:5" s="32" customFormat="1" ht="48" x14ac:dyDescent="0.2">
      <c r="A47" s="34" t="s">
        <v>78</v>
      </c>
      <c r="B47" s="23" t="s">
        <v>79</v>
      </c>
      <c r="C47" s="27">
        <v>2620000</v>
      </c>
      <c r="D47" s="30"/>
      <c r="E47" s="30">
        <f t="shared" si="2"/>
        <v>2620000</v>
      </c>
    </row>
    <row r="48" spans="1:5" s="32" customFormat="1" ht="60" x14ac:dyDescent="0.2">
      <c r="A48" s="34" t="s">
        <v>80</v>
      </c>
      <c r="B48" s="23" t="s">
        <v>81</v>
      </c>
      <c r="C48" s="27">
        <v>17418000</v>
      </c>
      <c r="D48" s="30">
        <v>0</v>
      </c>
      <c r="E48" s="30">
        <f t="shared" si="2"/>
        <v>17418000</v>
      </c>
    </row>
    <row r="49" spans="1:5" s="32" customFormat="1" x14ac:dyDescent="0.2">
      <c r="A49" s="35" t="s">
        <v>82</v>
      </c>
      <c r="B49" s="23" t="s">
        <v>83</v>
      </c>
      <c r="C49" s="27">
        <f>C50</f>
        <v>1000</v>
      </c>
      <c r="D49" s="27">
        <f t="shared" ref="D49:E49" si="14">D50</f>
        <v>0</v>
      </c>
      <c r="E49" s="27">
        <f t="shared" si="14"/>
        <v>1000</v>
      </c>
    </row>
    <row r="50" spans="1:5" s="32" customFormat="1" ht="36" x14ac:dyDescent="0.2">
      <c r="A50" s="35" t="s">
        <v>84</v>
      </c>
      <c r="B50" s="23" t="s">
        <v>85</v>
      </c>
      <c r="C50" s="27">
        <v>1000</v>
      </c>
      <c r="D50" s="27"/>
      <c r="E50" s="30">
        <f t="shared" si="2"/>
        <v>1000</v>
      </c>
    </row>
    <row r="51" spans="1:5" s="32" customFormat="1" ht="60" x14ac:dyDescent="0.2">
      <c r="A51" s="34" t="s">
        <v>86</v>
      </c>
      <c r="B51" s="23" t="s">
        <v>87</v>
      </c>
      <c r="C51" s="27">
        <f>C52</f>
        <v>4708000</v>
      </c>
      <c r="D51" s="27">
        <f t="shared" ref="D51:E51" si="15">D52</f>
        <v>0</v>
      </c>
      <c r="E51" s="27">
        <f t="shared" si="15"/>
        <v>4708000</v>
      </c>
    </row>
    <row r="52" spans="1:5" s="32" customFormat="1" ht="48" x14ac:dyDescent="0.2">
      <c r="A52" s="34" t="s">
        <v>88</v>
      </c>
      <c r="B52" s="23" t="s">
        <v>89</v>
      </c>
      <c r="C52" s="27">
        <v>4708000</v>
      </c>
      <c r="D52" s="30">
        <v>0</v>
      </c>
      <c r="E52" s="30">
        <f t="shared" si="2"/>
        <v>4708000</v>
      </c>
    </row>
    <row r="53" spans="1:5" s="32" customFormat="1" x14ac:dyDescent="0.2">
      <c r="A53" s="24" t="s">
        <v>90</v>
      </c>
      <c r="B53" s="20" t="s">
        <v>91</v>
      </c>
      <c r="C53" s="22">
        <f>C54</f>
        <v>3460800</v>
      </c>
      <c r="D53" s="22">
        <f t="shared" ref="D53:E53" si="16">D54</f>
        <v>0</v>
      </c>
      <c r="E53" s="22">
        <f t="shared" si="16"/>
        <v>3460800</v>
      </c>
    </row>
    <row r="54" spans="1:5" s="32" customFormat="1" x14ac:dyDescent="0.2">
      <c r="A54" s="35" t="s">
        <v>92</v>
      </c>
      <c r="B54" s="23" t="s">
        <v>93</v>
      </c>
      <c r="C54" s="27">
        <f>C55+C57+C58+C56</f>
        <v>3460800</v>
      </c>
      <c r="D54" s="27">
        <f t="shared" ref="D54:E54" si="17">D55+D57+D58+D56</f>
        <v>0</v>
      </c>
      <c r="E54" s="27">
        <f t="shared" si="17"/>
        <v>3460800</v>
      </c>
    </row>
    <row r="55" spans="1:5" s="32" customFormat="1" ht="24" x14ac:dyDescent="0.2">
      <c r="A55" s="35" t="s">
        <v>94</v>
      </c>
      <c r="B55" s="23" t="s">
        <v>95</v>
      </c>
      <c r="C55" s="27">
        <v>310800</v>
      </c>
      <c r="D55" s="30">
        <v>0</v>
      </c>
      <c r="E55" s="30">
        <f t="shared" si="2"/>
        <v>310800</v>
      </c>
    </row>
    <row r="56" spans="1:5" s="32" customFormat="1" ht="24" hidden="1" x14ac:dyDescent="0.2">
      <c r="A56" s="35" t="s">
        <v>96</v>
      </c>
      <c r="B56" s="23" t="s">
        <v>97</v>
      </c>
      <c r="C56" s="27">
        <v>0</v>
      </c>
      <c r="D56" s="30">
        <v>0</v>
      </c>
      <c r="E56" s="30">
        <f t="shared" si="2"/>
        <v>0</v>
      </c>
    </row>
    <row r="57" spans="1:5" s="32" customFormat="1" x14ac:dyDescent="0.2">
      <c r="A57" s="35" t="s">
        <v>98</v>
      </c>
      <c r="B57" s="23" t="s">
        <v>99</v>
      </c>
      <c r="C57" s="27">
        <v>3000000</v>
      </c>
      <c r="D57" s="31">
        <v>0</v>
      </c>
      <c r="E57" s="30">
        <f t="shared" si="2"/>
        <v>3000000</v>
      </c>
    </row>
    <row r="58" spans="1:5" s="32" customFormat="1" x14ac:dyDescent="0.2">
      <c r="A58" s="35" t="s">
        <v>100</v>
      </c>
      <c r="B58" s="23" t="s">
        <v>101</v>
      </c>
      <c r="C58" s="27">
        <v>150000</v>
      </c>
      <c r="D58" s="30">
        <v>0</v>
      </c>
      <c r="E58" s="30">
        <f t="shared" si="2"/>
        <v>150000</v>
      </c>
    </row>
    <row r="59" spans="1:5" s="32" customFormat="1" ht="25.5" x14ac:dyDescent="0.2">
      <c r="A59" s="45" t="s">
        <v>102</v>
      </c>
      <c r="B59" s="46" t="s">
        <v>103</v>
      </c>
      <c r="C59" s="22">
        <f>C60</f>
        <v>491330</v>
      </c>
      <c r="D59" s="22">
        <f t="shared" ref="D59:E61" si="18">D60</f>
        <v>0</v>
      </c>
      <c r="E59" s="22">
        <f t="shared" si="18"/>
        <v>491330</v>
      </c>
    </row>
    <row r="60" spans="1:5" s="32" customFormat="1" x14ac:dyDescent="0.2">
      <c r="A60" s="26" t="s">
        <v>104</v>
      </c>
      <c r="B60" s="23" t="s">
        <v>105</v>
      </c>
      <c r="C60" s="27">
        <f>C61</f>
        <v>491330</v>
      </c>
      <c r="D60" s="27">
        <f t="shared" si="18"/>
        <v>0</v>
      </c>
      <c r="E60" s="27">
        <f t="shared" si="18"/>
        <v>491330</v>
      </c>
    </row>
    <row r="61" spans="1:5" s="32" customFormat="1" x14ac:dyDescent="0.2">
      <c r="A61" s="26" t="s">
        <v>106</v>
      </c>
      <c r="B61" s="23" t="s">
        <v>107</v>
      </c>
      <c r="C61" s="27">
        <f>C62</f>
        <v>491330</v>
      </c>
      <c r="D61" s="27">
        <f t="shared" si="18"/>
        <v>0</v>
      </c>
      <c r="E61" s="27">
        <f t="shared" si="18"/>
        <v>491330</v>
      </c>
    </row>
    <row r="62" spans="1:5" s="32" customFormat="1" x14ac:dyDescent="0.2">
      <c r="A62" s="26" t="s">
        <v>108</v>
      </c>
      <c r="B62" s="23" t="s">
        <v>109</v>
      </c>
      <c r="C62" s="27">
        <v>491330</v>
      </c>
      <c r="D62" s="31"/>
      <c r="E62" s="30">
        <f t="shared" si="2"/>
        <v>491330</v>
      </c>
    </row>
    <row r="63" spans="1:5" s="32" customFormat="1" ht="24" x14ac:dyDescent="0.2">
      <c r="A63" s="24" t="s">
        <v>110</v>
      </c>
      <c r="B63" s="20" t="s">
        <v>111</v>
      </c>
      <c r="C63" s="22">
        <f>C64</f>
        <v>68739600</v>
      </c>
      <c r="D63" s="22">
        <f t="shared" ref="D63:E64" si="19">D64</f>
        <v>0</v>
      </c>
      <c r="E63" s="22">
        <f t="shared" si="19"/>
        <v>68739600</v>
      </c>
    </row>
    <row r="64" spans="1:5" s="32" customFormat="1" ht="48" x14ac:dyDescent="0.2">
      <c r="A64" s="35" t="s">
        <v>112</v>
      </c>
      <c r="B64" s="23" t="s">
        <v>113</v>
      </c>
      <c r="C64" s="27">
        <f>C65</f>
        <v>68739600</v>
      </c>
      <c r="D64" s="27">
        <f t="shared" si="19"/>
        <v>0</v>
      </c>
      <c r="E64" s="27">
        <f t="shared" si="19"/>
        <v>68739600</v>
      </c>
    </row>
    <row r="65" spans="1:5" s="32" customFormat="1" ht="48" x14ac:dyDescent="0.2">
      <c r="A65" s="28" t="s">
        <v>114</v>
      </c>
      <c r="B65" s="23" t="s">
        <v>115</v>
      </c>
      <c r="C65" s="27">
        <v>68739600</v>
      </c>
      <c r="D65" s="30"/>
      <c r="E65" s="30">
        <f t="shared" si="2"/>
        <v>68739600</v>
      </c>
    </row>
    <row r="66" spans="1:5" s="32" customFormat="1" x14ac:dyDescent="0.2">
      <c r="A66" s="24" t="s">
        <v>116</v>
      </c>
      <c r="B66" s="20" t="s">
        <v>117</v>
      </c>
      <c r="C66" s="22">
        <f>SUM(C67:C77)</f>
        <v>8224160</v>
      </c>
      <c r="D66" s="22">
        <f t="shared" ref="D66:E66" si="20">SUM(D67:D77)</f>
        <v>0</v>
      </c>
      <c r="E66" s="22">
        <f t="shared" si="20"/>
        <v>8224160</v>
      </c>
    </row>
    <row r="67" spans="1:5" s="32" customFormat="1" ht="72" x14ac:dyDescent="0.2">
      <c r="A67" s="42" t="s">
        <v>118</v>
      </c>
      <c r="B67" s="41" t="s">
        <v>119</v>
      </c>
      <c r="C67" s="27">
        <v>90000</v>
      </c>
      <c r="D67" s="31"/>
      <c r="E67" s="30">
        <f t="shared" si="2"/>
        <v>90000</v>
      </c>
    </row>
    <row r="68" spans="1:5" s="32" customFormat="1" ht="36" x14ac:dyDescent="0.2">
      <c r="A68" s="47" t="s">
        <v>120</v>
      </c>
      <c r="B68" s="23" t="s">
        <v>121</v>
      </c>
      <c r="C68" s="27">
        <v>35000</v>
      </c>
      <c r="D68" s="31"/>
      <c r="E68" s="30">
        <f t="shared" si="2"/>
        <v>35000</v>
      </c>
    </row>
    <row r="69" spans="1:5" s="32" customFormat="1" ht="36" x14ac:dyDescent="0.2">
      <c r="A69" s="48" t="s">
        <v>122</v>
      </c>
      <c r="B69" s="23" t="s">
        <v>123</v>
      </c>
      <c r="C69" s="27">
        <v>50000</v>
      </c>
      <c r="D69" s="31"/>
      <c r="E69" s="30">
        <f t="shared" si="2"/>
        <v>50000</v>
      </c>
    </row>
    <row r="70" spans="1:5" s="32" customFormat="1" ht="36" x14ac:dyDescent="0.2">
      <c r="A70" s="49" t="s">
        <v>124</v>
      </c>
      <c r="B70" s="50" t="s">
        <v>125</v>
      </c>
      <c r="C70" s="27">
        <v>1000</v>
      </c>
      <c r="D70" s="31"/>
      <c r="E70" s="30">
        <f t="shared" si="2"/>
        <v>1000</v>
      </c>
    </row>
    <row r="71" spans="1:5" s="32" customFormat="1" ht="24" x14ac:dyDescent="0.2">
      <c r="A71" s="51" t="s">
        <v>126</v>
      </c>
      <c r="B71" s="52" t="s">
        <v>127</v>
      </c>
      <c r="C71" s="27">
        <v>1500</v>
      </c>
      <c r="D71" s="31"/>
      <c r="E71" s="30">
        <f t="shared" si="2"/>
        <v>1500</v>
      </c>
    </row>
    <row r="72" spans="1:5" s="32" customFormat="1" ht="24" x14ac:dyDescent="0.2">
      <c r="A72" s="49" t="s">
        <v>128</v>
      </c>
      <c r="B72" s="50" t="s">
        <v>129</v>
      </c>
      <c r="C72" s="27">
        <v>30000</v>
      </c>
      <c r="D72" s="31"/>
      <c r="E72" s="30">
        <f t="shared" si="2"/>
        <v>30000</v>
      </c>
    </row>
    <row r="73" spans="1:5" s="32" customFormat="1" ht="48" x14ac:dyDescent="0.2">
      <c r="A73" s="44" t="s">
        <v>130</v>
      </c>
      <c r="B73" s="23" t="s">
        <v>131</v>
      </c>
      <c r="C73" s="27">
        <v>1100000</v>
      </c>
      <c r="D73" s="31"/>
      <c r="E73" s="30">
        <f t="shared" si="2"/>
        <v>1100000</v>
      </c>
    </row>
    <row r="74" spans="1:5" s="32" customFormat="1" ht="24" x14ac:dyDescent="0.2">
      <c r="A74" s="28" t="s">
        <v>132</v>
      </c>
      <c r="B74" s="23" t="s">
        <v>133</v>
      </c>
      <c r="C74" s="27">
        <v>800000</v>
      </c>
      <c r="D74" s="30">
        <v>0</v>
      </c>
      <c r="E74" s="30">
        <f t="shared" si="2"/>
        <v>800000</v>
      </c>
    </row>
    <row r="75" spans="1:5" s="32" customFormat="1" ht="48" x14ac:dyDescent="0.2">
      <c r="A75" s="28" t="s">
        <v>134</v>
      </c>
      <c r="B75" s="23" t="s">
        <v>135</v>
      </c>
      <c r="C75" s="27">
        <v>100000</v>
      </c>
      <c r="D75" s="30"/>
      <c r="E75" s="30">
        <f t="shared" si="2"/>
        <v>100000</v>
      </c>
    </row>
    <row r="76" spans="1:5" s="32" customFormat="1" ht="36" x14ac:dyDescent="0.2">
      <c r="A76" s="28" t="s">
        <v>136</v>
      </c>
      <c r="B76" s="23" t="s">
        <v>137</v>
      </c>
      <c r="C76" s="27">
        <v>500000</v>
      </c>
      <c r="D76" s="30"/>
      <c r="E76" s="30">
        <f t="shared" si="2"/>
        <v>500000</v>
      </c>
    </row>
    <row r="77" spans="1:5" s="32" customFormat="1" ht="24" x14ac:dyDescent="0.2">
      <c r="A77" s="28" t="s">
        <v>138</v>
      </c>
      <c r="B77" s="23" t="s">
        <v>139</v>
      </c>
      <c r="C77" s="27">
        <v>5516660</v>
      </c>
      <c r="D77" s="31"/>
      <c r="E77" s="30">
        <f t="shared" si="2"/>
        <v>5516660</v>
      </c>
    </row>
    <row r="78" spans="1:5" s="32" customFormat="1" x14ac:dyDescent="0.2">
      <c r="A78" s="53" t="s">
        <v>140</v>
      </c>
      <c r="B78" s="54" t="s">
        <v>141</v>
      </c>
      <c r="C78" s="55">
        <f>C79+C118+C121+C124</f>
        <v>1435708467.76</v>
      </c>
      <c r="D78" s="55">
        <f>D79+D118+D121+D124</f>
        <v>0</v>
      </c>
      <c r="E78" s="55">
        <f>E79+E118+E121+E124</f>
        <v>1435708467.76</v>
      </c>
    </row>
    <row r="79" spans="1:5" s="32" customFormat="1" ht="25.5" x14ac:dyDescent="0.2">
      <c r="A79" s="53" t="s">
        <v>142</v>
      </c>
      <c r="B79" s="54" t="s">
        <v>143</v>
      </c>
      <c r="C79" s="55">
        <f>C80+C87+C104+C115</f>
        <v>1435708467.76</v>
      </c>
      <c r="D79" s="55">
        <f t="shared" ref="D79:E79" si="21">D80+D87+D104+D115</f>
        <v>0</v>
      </c>
      <c r="E79" s="55">
        <f t="shared" si="21"/>
        <v>1435708467.76</v>
      </c>
    </row>
    <row r="80" spans="1:5" s="32" customFormat="1" ht="25.5" x14ac:dyDescent="0.2">
      <c r="A80" s="53" t="s">
        <v>144</v>
      </c>
      <c r="B80" s="54" t="s">
        <v>145</v>
      </c>
      <c r="C80" s="55">
        <f>C81+C85+C83</f>
        <v>422718700</v>
      </c>
      <c r="D80" s="55">
        <f t="shared" ref="D80" si="22">D81+D85+D83</f>
        <v>0</v>
      </c>
      <c r="E80" s="55">
        <f>E81+E85+E83</f>
        <v>422718700</v>
      </c>
    </row>
    <row r="81" spans="1:5" s="32" customFormat="1" ht="15.75" customHeight="1" x14ac:dyDescent="0.2">
      <c r="A81" s="53" t="s">
        <v>146</v>
      </c>
      <c r="B81" s="54" t="s">
        <v>147</v>
      </c>
      <c r="C81" s="55">
        <f>C82</f>
        <v>19489700</v>
      </c>
      <c r="D81" s="55">
        <f t="shared" ref="D81:E81" si="23">D82</f>
        <v>0</v>
      </c>
      <c r="E81" s="55">
        <f t="shared" si="23"/>
        <v>19489700</v>
      </c>
    </row>
    <row r="82" spans="1:5" s="32" customFormat="1" ht="25.5" x14ac:dyDescent="0.2">
      <c r="A82" s="53" t="s">
        <v>148</v>
      </c>
      <c r="B82" s="54" t="s">
        <v>149</v>
      </c>
      <c r="C82" s="55">
        <v>19489700</v>
      </c>
      <c r="D82" s="31"/>
      <c r="E82" s="30">
        <f t="shared" ref="E82:E114" si="24">C82+D82</f>
        <v>19489700</v>
      </c>
    </row>
    <row r="83" spans="1:5" s="32" customFormat="1" ht="27" hidden="1" customHeight="1" x14ac:dyDescent="0.2">
      <c r="A83" s="53" t="s">
        <v>150</v>
      </c>
      <c r="B83" s="54" t="s">
        <v>151</v>
      </c>
      <c r="C83" s="55">
        <f>C84</f>
        <v>0</v>
      </c>
      <c r="D83" s="31">
        <f>D84</f>
        <v>0</v>
      </c>
      <c r="E83" s="39">
        <f>E84</f>
        <v>0</v>
      </c>
    </row>
    <row r="84" spans="1:5" s="32" customFormat="1" ht="29.25" hidden="1" customHeight="1" x14ac:dyDescent="0.2">
      <c r="A84" s="53" t="s">
        <v>152</v>
      </c>
      <c r="B84" s="54" t="s">
        <v>153</v>
      </c>
      <c r="C84" s="55">
        <v>0</v>
      </c>
      <c r="D84" s="31"/>
      <c r="E84" s="39">
        <f t="shared" si="24"/>
        <v>0</v>
      </c>
    </row>
    <row r="85" spans="1:5" s="32" customFormat="1" ht="38.25" x14ac:dyDescent="0.2">
      <c r="A85" s="53" t="s">
        <v>154</v>
      </c>
      <c r="B85" s="54" t="s">
        <v>155</v>
      </c>
      <c r="C85" s="55">
        <f>C86</f>
        <v>403229000</v>
      </c>
      <c r="D85" s="55">
        <f t="shared" ref="D85:E85" si="25">D86</f>
        <v>0</v>
      </c>
      <c r="E85" s="55">
        <f t="shared" si="25"/>
        <v>403229000</v>
      </c>
    </row>
    <row r="86" spans="1:5" s="32" customFormat="1" ht="38.25" x14ac:dyDescent="0.2">
      <c r="A86" s="53" t="s">
        <v>156</v>
      </c>
      <c r="B86" s="54" t="s">
        <v>157</v>
      </c>
      <c r="C86" s="55">
        <v>403229000</v>
      </c>
      <c r="D86" s="31"/>
      <c r="E86" s="30">
        <f t="shared" si="24"/>
        <v>403229000</v>
      </c>
    </row>
    <row r="87" spans="1:5" s="32" customFormat="1" ht="25.5" x14ac:dyDescent="0.2">
      <c r="A87" s="56" t="s">
        <v>158</v>
      </c>
      <c r="B87" s="57" t="s">
        <v>159</v>
      </c>
      <c r="C87" s="55">
        <f>C88+C90+C92+C96+C98+C100+C102+C94</f>
        <v>96055725.879999995</v>
      </c>
      <c r="D87" s="55">
        <f t="shared" ref="D87:E87" si="26">D88+D90+D92+D96+D98+D100+D102+D94</f>
        <v>-5368170</v>
      </c>
      <c r="E87" s="55">
        <f t="shared" si="26"/>
        <v>90687555.879999995</v>
      </c>
    </row>
    <row r="88" spans="1:5" s="32" customFormat="1" ht="39" hidden="1" customHeight="1" x14ac:dyDescent="0.2">
      <c r="A88" s="58" t="s">
        <v>160</v>
      </c>
      <c r="B88" s="57" t="s">
        <v>161</v>
      </c>
      <c r="C88" s="55">
        <f>C89</f>
        <v>0</v>
      </c>
      <c r="D88" s="55">
        <f t="shared" ref="D88:E88" si="27">D89</f>
        <v>0</v>
      </c>
      <c r="E88" s="55">
        <f t="shared" si="27"/>
        <v>0</v>
      </c>
    </row>
    <row r="89" spans="1:5" s="32" customFormat="1" ht="51" hidden="1" x14ac:dyDescent="0.2">
      <c r="A89" s="59" t="s">
        <v>162</v>
      </c>
      <c r="B89" s="57" t="s">
        <v>163</v>
      </c>
      <c r="C89" s="55">
        <v>0</v>
      </c>
      <c r="D89" s="55"/>
      <c r="E89" s="55">
        <f>C89+D89</f>
        <v>0</v>
      </c>
    </row>
    <row r="90" spans="1:5" s="32" customFormat="1" ht="25.5" hidden="1" x14ac:dyDescent="0.2">
      <c r="A90" s="58" t="s">
        <v>164</v>
      </c>
      <c r="B90" s="60" t="s">
        <v>165</v>
      </c>
      <c r="C90" s="61">
        <f>C91</f>
        <v>659683.16</v>
      </c>
      <c r="D90" s="55">
        <f t="shared" ref="D90:E90" si="28">D91</f>
        <v>-659683.16</v>
      </c>
      <c r="E90" s="55">
        <f t="shared" si="28"/>
        <v>0</v>
      </c>
    </row>
    <row r="91" spans="1:5" s="32" customFormat="1" hidden="1" x14ac:dyDescent="0.2">
      <c r="A91" s="58" t="s">
        <v>166</v>
      </c>
      <c r="B91" s="60" t="s">
        <v>167</v>
      </c>
      <c r="C91" s="61">
        <v>659683.16</v>
      </c>
      <c r="D91" s="55">
        <v>-659683.16</v>
      </c>
      <c r="E91" s="55">
        <f>C91+D91</f>
        <v>0</v>
      </c>
    </row>
    <row r="92" spans="1:5" s="32" customFormat="1" ht="38.25" x14ac:dyDescent="0.2">
      <c r="A92" s="62" t="s">
        <v>168</v>
      </c>
      <c r="B92" s="63" t="s">
        <v>169</v>
      </c>
      <c r="C92" s="61">
        <f>C93</f>
        <v>48880000</v>
      </c>
      <c r="D92" s="55">
        <f t="shared" ref="D92:E92" si="29">D93</f>
        <v>0</v>
      </c>
      <c r="E92" s="55">
        <f t="shared" si="29"/>
        <v>48880000</v>
      </c>
    </row>
    <row r="93" spans="1:5" s="32" customFormat="1" ht="38.25" x14ac:dyDescent="0.2">
      <c r="A93" s="62" t="s">
        <v>170</v>
      </c>
      <c r="B93" s="63" t="s">
        <v>171</v>
      </c>
      <c r="C93" s="61">
        <v>48880000</v>
      </c>
      <c r="D93" s="55"/>
      <c r="E93" s="55">
        <f t="shared" ref="E93:E97" si="30">C93+D93</f>
        <v>48880000</v>
      </c>
    </row>
    <row r="94" spans="1:5" s="32" customFormat="1" ht="25.5" x14ac:dyDescent="0.2">
      <c r="A94" s="62" t="s">
        <v>172</v>
      </c>
      <c r="B94" s="63" t="s">
        <v>173</v>
      </c>
      <c r="C94" s="61">
        <f>C95</f>
        <v>0</v>
      </c>
      <c r="D94" s="61">
        <f t="shared" ref="D94:E94" si="31">D95</f>
        <v>659683.16</v>
      </c>
      <c r="E94" s="61">
        <f t="shared" si="31"/>
        <v>659683.16</v>
      </c>
    </row>
    <row r="95" spans="1:5" s="32" customFormat="1" ht="36.75" customHeight="1" x14ac:dyDescent="0.2">
      <c r="A95" s="62" t="s">
        <v>174</v>
      </c>
      <c r="B95" s="63" t="s">
        <v>175</v>
      </c>
      <c r="C95" s="61"/>
      <c r="D95" s="55">
        <v>659683.16</v>
      </c>
      <c r="E95" s="55">
        <f>C95+D95</f>
        <v>659683.16</v>
      </c>
    </row>
    <row r="96" spans="1:5" s="32" customFormat="1" ht="38.25" x14ac:dyDescent="0.2">
      <c r="A96" s="58" t="s">
        <v>176</v>
      </c>
      <c r="B96" s="64" t="s">
        <v>177</v>
      </c>
      <c r="C96" s="61">
        <f>C97</f>
        <v>2353303.9700000002</v>
      </c>
      <c r="D96" s="55">
        <f t="shared" ref="D96:E96" si="32">D97</f>
        <v>0</v>
      </c>
      <c r="E96" s="55">
        <f t="shared" si="32"/>
        <v>2353303.9700000002</v>
      </c>
    </row>
    <row r="97" spans="1:5" s="32" customFormat="1" ht="38.25" x14ac:dyDescent="0.2">
      <c r="A97" s="65" t="s">
        <v>178</v>
      </c>
      <c r="B97" s="64" t="s">
        <v>179</v>
      </c>
      <c r="C97" s="61">
        <v>2353303.9700000002</v>
      </c>
      <c r="D97" s="55"/>
      <c r="E97" s="55">
        <f t="shared" si="30"/>
        <v>2353303.9700000002</v>
      </c>
    </row>
    <row r="98" spans="1:5" s="32" customFormat="1" ht="15.75" customHeight="1" x14ac:dyDescent="0.2">
      <c r="A98" s="66" t="s">
        <v>180</v>
      </c>
      <c r="B98" s="67" t="s">
        <v>181</v>
      </c>
      <c r="C98" s="55">
        <f>C99</f>
        <v>24248.47</v>
      </c>
      <c r="D98" s="55">
        <f t="shared" ref="D98:E98" si="33">D99</f>
        <v>0</v>
      </c>
      <c r="E98" s="55">
        <f t="shared" si="33"/>
        <v>24248.47</v>
      </c>
    </row>
    <row r="99" spans="1:5" s="32" customFormat="1" x14ac:dyDescent="0.2">
      <c r="A99" s="58" t="s">
        <v>182</v>
      </c>
      <c r="B99" s="68" t="s">
        <v>183</v>
      </c>
      <c r="C99" s="55">
        <v>24248.47</v>
      </c>
      <c r="D99" s="55"/>
      <c r="E99" s="55">
        <f>C99+D99</f>
        <v>24248.47</v>
      </c>
    </row>
    <row r="100" spans="1:5" s="32" customFormat="1" ht="38.25" x14ac:dyDescent="0.2">
      <c r="A100" s="58" t="s">
        <v>184</v>
      </c>
      <c r="B100" s="68" t="s">
        <v>185</v>
      </c>
      <c r="C100" s="55">
        <f>C101</f>
        <v>19201700</v>
      </c>
      <c r="D100" s="55">
        <f t="shared" ref="D100:E100" si="34">D101</f>
        <v>0</v>
      </c>
      <c r="E100" s="55">
        <f t="shared" si="34"/>
        <v>19201700</v>
      </c>
    </row>
    <row r="101" spans="1:5" s="32" customFormat="1" ht="38.25" x14ac:dyDescent="0.2">
      <c r="A101" s="58" t="s">
        <v>186</v>
      </c>
      <c r="B101" s="68" t="s">
        <v>187</v>
      </c>
      <c r="C101" s="55">
        <v>19201700</v>
      </c>
      <c r="D101" s="55"/>
      <c r="E101" s="55">
        <f>C101+D101</f>
        <v>19201700</v>
      </c>
    </row>
    <row r="102" spans="1:5" s="32" customFormat="1" x14ac:dyDescent="0.2">
      <c r="A102" s="69" t="s">
        <v>188</v>
      </c>
      <c r="B102" s="68" t="s">
        <v>189</v>
      </c>
      <c r="C102" s="55">
        <f>C103</f>
        <v>24936790.279999997</v>
      </c>
      <c r="D102" s="55">
        <f t="shared" ref="D102:E102" si="35">D103</f>
        <v>-5368170</v>
      </c>
      <c r="E102" s="55">
        <f t="shared" si="35"/>
        <v>19568620.279999997</v>
      </c>
    </row>
    <row r="103" spans="1:5" s="32" customFormat="1" ht="15.75" customHeight="1" x14ac:dyDescent="0.2">
      <c r="A103" s="69" t="s">
        <v>190</v>
      </c>
      <c r="B103" s="68" t="s">
        <v>191</v>
      </c>
      <c r="C103" s="55">
        <f>1756000+2033343+3608000+5368170+12162561.87+8715.41</f>
        <v>24936790.279999997</v>
      </c>
      <c r="D103" s="31">
        <v>-5368170</v>
      </c>
      <c r="E103" s="30">
        <f t="shared" si="24"/>
        <v>19568620.279999997</v>
      </c>
    </row>
    <row r="104" spans="1:5" s="32" customFormat="1" x14ac:dyDescent="0.2">
      <c r="A104" s="58" t="s">
        <v>192</v>
      </c>
      <c r="B104" s="68" t="s">
        <v>193</v>
      </c>
      <c r="C104" s="55">
        <f>C105+C107+C109+C111+C113</f>
        <v>916934041.88</v>
      </c>
      <c r="D104" s="55">
        <f t="shared" ref="D104:E104" si="36">D105+D107+D109+D111+D113</f>
        <v>0</v>
      </c>
      <c r="E104" s="55">
        <f t="shared" si="36"/>
        <v>916934041.88</v>
      </c>
    </row>
    <row r="105" spans="1:5" s="32" customFormat="1" ht="30.75" customHeight="1" x14ac:dyDescent="0.2">
      <c r="A105" s="70" t="s">
        <v>194</v>
      </c>
      <c r="B105" s="71" t="s">
        <v>195</v>
      </c>
      <c r="C105" s="55">
        <f>C106</f>
        <v>26694500</v>
      </c>
      <c r="D105" s="55">
        <f t="shared" ref="D105:E105" si="37">D106</f>
        <v>0</v>
      </c>
      <c r="E105" s="55">
        <f t="shared" si="37"/>
        <v>26694500</v>
      </c>
    </row>
    <row r="106" spans="1:5" s="32" customFormat="1" ht="38.25" x14ac:dyDescent="0.2">
      <c r="A106" s="70" t="s">
        <v>196</v>
      </c>
      <c r="B106" s="71" t="s">
        <v>197</v>
      </c>
      <c r="C106" s="55">
        <v>26694500</v>
      </c>
      <c r="D106" s="31"/>
      <c r="E106" s="30">
        <f t="shared" si="24"/>
        <v>26694500</v>
      </c>
    </row>
    <row r="107" spans="1:5" s="32" customFormat="1" ht="51" x14ac:dyDescent="0.2">
      <c r="A107" s="70" t="s">
        <v>198</v>
      </c>
      <c r="B107" s="71" t="s">
        <v>199</v>
      </c>
      <c r="C107" s="55">
        <f>C108</f>
        <v>23207100</v>
      </c>
      <c r="D107" s="55">
        <f t="shared" ref="D107:E107" si="38">D108</f>
        <v>0</v>
      </c>
      <c r="E107" s="55">
        <f t="shared" si="38"/>
        <v>23207100</v>
      </c>
    </row>
    <row r="108" spans="1:5" s="32" customFormat="1" ht="63.75" x14ac:dyDescent="0.2">
      <c r="A108" s="70" t="s">
        <v>200</v>
      </c>
      <c r="B108" s="71" t="s">
        <v>201</v>
      </c>
      <c r="C108" s="55">
        <f>566000+22641100</f>
        <v>23207100</v>
      </c>
      <c r="D108" s="31"/>
      <c r="E108" s="30">
        <f t="shared" si="24"/>
        <v>23207100</v>
      </c>
    </row>
    <row r="109" spans="1:5" s="32" customFormat="1" ht="51" x14ac:dyDescent="0.2">
      <c r="A109" s="70" t="s">
        <v>202</v>
      </c>
      <c r="B109" s="71" t="s">
        <v>203</v>
      </c>
      <c r="C109" s="55">
        <f>C110</f>
        <v>7392000</v>
      </c>
      <c r="D109" s="55">
        <f t="shared" ref="D109:E109" si="39">D110</f>
        <v>0</v>
      </c>
      <c r="E109" s="55">
        <f t="shared" si="39"/>
        <v>7392000</v>
      </c>
    </row>
    <row r="110" spans="1:5" s="32" customFormat="1" ht="51" x14ac:dyDescent="0.2">
      <c r="A110" s="70" t="s">
        <v>204</v>
      </c>
      <c r="B110" s="71" t="s">
        <v>205</v>
      </c>
      <c r="C110" s="55">
        <v>7392000</v>
      </c>
      <c r="D110" s="31"/>
      <c r="E110" s="30">
        <f t="shared" si="24"/>
        <v>7392000</v>
      </c>
    </row>
    <row r="111" spans="1:5" s="32" customFormat="1" ht="25.5" x14ac:dyDescent="0.2">
      <c r="A111" s="70" t="s">
        <v>206</v>
      </c>
      <c r="B111" s="71" t="s">
        <v>207</v>
      </c>
      <c r="C111" s="55">
        <f>C112</f>
        <v>2443190</v>
      </c>
      <c r="D111" s="55">
        <f t="shared" ref="D111:E111" si="40">D112</f>
        <v>0</v>
      </c>
      <c r="E111" s="55">
        <f t="shared" si="40"/>
        <v>2443190</v>
      </c>
    </row>
    <row r="112" spans="1:5" s="32" customFormat="1" ht="27" customHeight="1" x14ac:dyDescent="0.2">
      <c r="A112" s="70" t="s">
        <v>208</v>
      </c>
      <c r="B112" s="71" t="s">
        <v>209</v>
      </c>
      <c r="C112" s="55">
        <v>2443190</v>
      </c>
      <c r="D112" s="31"/>
      <c r="E112" s="30">
        <f t="shared" si="24"/>
        <v>2443190</v>
      </c>
    </row>
    <row r="113" spans="1:5" s="32" customFormat="1" ht="18.75" customHeight="1" x14ac:dyDescent="0.2">
      <c r="A113" s="70" t="s">
        <v>210</v>
      </c>
      <c r="B113" s="71" t="s">
        <v>211</v>
      </c>
      <c r="C113" s="55">
        <f>C114</f>
        <v>857197251.88</v>
      </c>
      <c r="D113" s="55">
        <f t="shared" ref="D113:E113" si="41">D114</f>
        <v>0</v>
      </c>
      <c r="E113" s="55">
        <f t="shared" si="41"/>
        <v>857197251.88</v>
      </c>
    </row>
    <row r="114" spans="1:5" s="32" customFormat="1" ht="24" customHeight="1" x14ac:dyDescent="0.2">
      <c r="A114" s="70" t="s">
        <v>212</v>
      </c>
      <c r="B114" s="71" t="s">
        <v>213</v>
      </c>
      <c r="C114" s="55">
        <f>55900+12966700+324000+376758100+426135500+20986900+2261500+41300+732700+6307000+39300+336224.88+57614+6000+1062077+7306416+18020+1802000</f>
        <v>857197251.88</v>
      </c>
      <c r="D114" s="31"/>
      <c r="E114" s="30">
        <f t="shared" si="24"/>
        <v>857197251.88</v>
      </c>
    </row>
    <row r="115" spans="1:5" s="32" customFormat="1" ht="25.5" x14ac:dyDescent="0.2">
      <c r="A115" s="70" t="s">
        <v>214</v>
      </c>
      <c r="B115" s="71" t="s">
        <v>215</v>
      </c>
      <c r="C115" s="55">
        <f>C116</f>
        <v>0</v>
      </c>
      <c r="D115" s="55">
        <f t="shared" ref="D115:E116" si="42">D116</f>
        <v>5368170</v>
      </c>
      <c r="E115" s="55">
        <f t="shared" si="42"/>
        <v>5368170</v>
      </c>
    </row>
    <row r="116" spans="1:5" s="32" customFormat="1" ht="25.5" x14ac:dyDescent="0.2">
      <c r="A116" s="70" t="s">
        <v>216</v>
      </c>
      <c r="B116" s="71" t="s">
        <v>217</v>
      </c>
      <c r="C116" s="55">
        <f>C117</f>
        <v>0</v>
      </c>
      <c r="D116" s="55">
        <f t="shared" si="42"/>
        <v>5368170</v>
      </c>
      <c r="E116" s="55">
        <f t="shared" si="42"/>
        <v>5368170</v>
      </c>
    </row>
    <row r="117" spans="1:5" s="32" customFormat="1" ht="25.5" x14ac:dyDescent="0.2">
      <c r="A117" s="72" t="s">
        <v>218</v>
      </c>
      <c r="B117" s="71" t="s">
        <v>219</v>
      </c>
      <c r="C117" s="55"/>
      <c r="D117" s="31">
        <v>5368170</v>
      </c>
      <c r="E117" s="30">
        <f>C117+D117</f>
        <v>5368170</v>
      </c>
    </row>
    <row r="118" spans="1:5" s="32" customFormat="1" ht="30.75" hidden="1" customHeight="1" x14ac:dyDescent="0.2">
      <c r="A118" s="73" t="s">
        <v>220</v>
      </c>
      <c r="B118" s="68" t="s">
        <v>221</v>
      </c>
      <c r="C118" s="55">
        <f>C119</f>
        <v>0</v>
      </c>
      <c r="D118" s="55">
        <f t="shared" ref="D118:E119" si="43">D119</f>
        <v>0</v>
      </c>
      <c r="E118" s="55">
        <f t="shared" si="43"/>
        <v>0</v>
      </c>
    </row>
    <row r="119" spans="1:5" s="32" customFormat="1" ht="30" hidden="1" customHeight="1" x14ac:dyDescent="0.2">
      <c r="A119" s="70" t="s">
        <v>222</v>
      </c>
      <c r="B119" s="68" t="s">
        <v>223</v>
      </c>
      <c r="C119" s="55">
        <f>C120</f>
        <v>0</v>
      </c>
      <c r="D119" s="55">
        <f t="shared" si="43"/>
        <v>0</v>
      </c>
      <c r="E119" s="55">
        <f t="shared" si="43"/>
        <v>0</v>
      </c>
    </row>
    <row r="120" spans="1:5" s="32" customFormat="1" ht="30.75" hidden="1" customHeight="1" x14ac:dyDescent="0.2">
      <c r="A120" s="70" t="s">
        <v>224</v>
      </c>
      <c r="B120" s="68" t="s">
        <v>225</v>
      </c>
      <c r="C120" s="55">
        <v>0</v>
      </c>
      <c r="D120" s="31"/>
      <c r="E120" s="30">
        <f>C120+D120</f>
        <v>0</v>
      </c>
    </row>
    <row r="121" spans="1:5" s="32" customFormat="1" ht="18" hidden="1" customHeight="1" x14ac:dyDescent="0.2">
      <c r="A121" s="53" t="s">
        <v>226</v>
      </c>
      <c r="B121" s="68" t="s">
        <v>227</v>
      </c>
      <c r="C121" s="55">
        <f>C122</f>
        <v>0</v>
      </c>
      <c r="D121" s="55">
        <f t="shared" ref="D121:E122" si="44">D122</f>
        <v>0</v>
      </c>
      <c r="E121" s="55">
        <f t="shared" si="44"/>
        <v>0</v>
      </c>
    </row>
    <row r="122" spans="1:5" s="32" customFormat="1" ht="18" hidden="1" customHeight="1" x14ac:dyDescent="0.2">
      <c r="A122" s="70" t="s">
        <v>228</v>
      </c>
      <c r="B122" s="68" t="s">
        <v>229</v>
      </c>
      <c r="C122" s="55">
        <f>C123</f>
        <v>0</v>
      </c>
      <c r="D122" s="55">
        <f t="shared" si="44"/>
        <v>0</v>
      </c>
      <c r="E122" s="55">
        <f t="shared" si="44"/>
        <v>0</v>
      </c>
    </row>
    <row r="123" spans="1:5" s="32" customFormat="1" ht="18.75" hidden="1" customHeight="1" x14ac:dyDescent="0.2">
      <c r="A123" s="70" t="s">
        <v>230</v>
      </c>
      <c r="B123" s="68" t="s">
        <v>231</v>
      </c>
      <c r="C123" s="55">
        <v>0</v>
      </c>
      <c r="D123" s="31"/>
      <c r="E123" s="30">
        <f>C123+D123</f>
        <v>0</v>
      </c>
    </row>
    <row r="124" spans="1:5" s="32" customFormat="1" ht="43.5" hidden="1" customHeight="1" x14ac:dyDescent="0.2">
      <c r="A124" s="70" t="s">
        <v>232</v>
      </c>
      <c r="B124" s="68" t="s">
        <v>233</v>
      </c>
      <c r="C124" s="55">
        <f>C125</f>
        <v>0</v>
      </c>
      <c r="D124" s="55">
        <f t="shared" ref="D124:E124" si="45">D125</f>
        <v>0</v>
      </c>
      <c r="E124" s="55">
        <f t="shared" si="45"/>
        <v>0</v>
      </c>
    </row>
    <row r="125" spans="1:5" s="32" customFormat="1" ht="25.5" hidden="1" x14ac:dyDescent="0.2">
      <c r="A125" s="70" t="s">
        <v>234</v>
      </c>
      <c r="B125" s="68" t="s">
        <v>235</v>
      </c>
      <c r="C125" s="55">
        <f>+C126</f>
        <v>0</v>
      </c>
      <c r="D125" s="55">
        <f t="shared" ref="D125:E125" si="46">+D126</f>
        <v>0</v>
      </c>
      <c r="E125" s="55">
        <f t="shared" si="46"/>
        <v>0</v>
      </c>
    </row>
    <row r="126" spans="1:5" s="32" customFormat="1" ht="33" hidden="1" customHeight="1" x14ac:dyDescent="0.2">
      <c r="A126" s="70" t="s">
        <v>236</v>
      </c>
      <c r="B126" s="68" t="s">
        <v>237</v>
      </c>
      <c r="C126" s="55">
        <v>0</v>
      </c>
      <c r="D126" s="31"/>
      <c r="E126" s="30">
        <f>C126+D126</f>
        <v>0</v>
      </c>
    </row>
    <row r="127" spans="1:5" s="32" customFormat="1" ht="16.5" customHeight="1" x14ac:dyDescent="0.2">
      <c r="A127" s="74" t="s">
        <v>238</v>
      </c>
      <c r="B127" s="75"/>
      <c r="C127" s="76">
        <f>C78+C11</f>
        <v>2546974677.7600002</v>
      </c>
      <c r="D127" s="76">
        <f>D78+D11</f>
        <v>0</v>
      </c>
      <c r="E127" s="76">
        <f>E78+E11</f>
        <v>2546974677.7600002</v>
      </c>
    </row>
    <row r="128" spans="1:5" x14ac:dyDescent="0.2">
      <c r="A128" s="77"/>
      <c r="B128" s="78"/>
      <c r="C128" s="78"/>
    </row>
  </sheetData>
  <mergeCells count="7">
    <mergeCell ref="A128:C128"/>
    <mergeCell ref="A1:E1"/>
    <mergeCell ref="A2:E2"/>
    <mergeCell ref="A3:E3"/>
    <mergeCell ref="A4:E4"/>
    <mergeCell ref="A7:E7"/>
    <mergeCell ref="A127:B127"/>
  </mergeCells>
  <pageMargins left="0.70866141732283472" right="0.70866141732283472" top="0.74803149606299213" bottom="0.74803149606299213" header="0.31496062992125984" footer="0.31496062992125984"/>
  <pageSetup paperSize="9" scale="6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2018-01-19T05:34:40Z</dcterms:created>
  <dcterms:modified xsi:type="dcterms:W3CDTF">2018-01-19T05:37:41Z</dcterms:modified>
</cp:coreProperties>
</file>